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k\Dropbox (Govcon Accountants)\1GovCon Accountants - Private\Templates\Templates\"/>
    </mc:Choice>
  </mc:AlternateContent>
  <bookViews>
    <workbookView xWindow="0" yWindow="105" windowWidth="19140" windowHeight="7350"/>
  </bookViews>
  <sheets>
    <sheet name="Invoice Summary" sheetId="1" r:id="rId1"/>
    <sheet name="Current Travel Expense Detail" sheetId="5" r:id="rId2"/>
    <sheet name="Current Labor Detail" sheetId="2" r:id="rId3"/>
    <sheet name="Current Subcontractor Detail" sheetId="4" r:id="rId4"/>
  </sheets>
  <calcPr calcId="152511"/>
</workbook>
</file>

<file path=xl/calcChain.xml><?xml version="1.0" encoding="utf-8"?>
<calcChain xmlns="http://schemas.openxmlformats.org/spreadsheetml/2006/main">
  <c r="I25" i="1" l="1"/>
  <c r="I30" i="1" s="1"/>
  <c r="I34" i="1" s="1"/>
  <c r="G20" i="1"/>
  <c r="G19" i="1"/>
  <c r="G17" i="1"/>
  <c r="E18" i="1"/>
  <c r="E27" i="1" s="1"/>
  <c r="I10" i="1"/>
  <c r="I11" i="1" s="1"/>
  <c r="G27" i="1" l="1"/>
  <c r="G18" i="1"/>
  <c r="G25" i="1" s="1"/>
  <c r="E25" i="1"/>
  <c r="E28" i="1" s="1"/>
  <c r="G28" i="1" l="1"/>
  <c r="G30" i="1" s="1"/>
  <c r="G32" i="1" s="1"/>
  <c r="E30" i="1"/>
  <c r="E32" i="1" l="1"/>
  <c r="E34" i="1" s="1"/>
  <c r="G34" i="1"/>
  <c r="I47" i="1" l="1"/>
</calcChain>
</file>

<file path=xl/sharedStrings.xml><?xml version="1.0" encoding="utf-8"?>
<sst xmlns="http://schemas.openxmlformats.org/spreadsheetml/2006/main" count="325" uniqueCount="138">
  <si>
    <t>Invoice #:</t>
  </si>
  <si>
    <t>Invoice Date:</t>
  </si>
  <si>
    <t>Bill To:</t>
  </si>
  <si>
    <t>Prime Contract #:</t>
  </si>
  <si>
    <t>Estimated Cost:</t>
  </si>
  <si>
    <t>Fixed Fee:</t>
  </si>
  <si>
    <t>Billing Period Ending:</t>
  </si>
  <si>
    <t>Direct Labor</t>
  </si>
  <si>
    <t>Current</t>
  </si>
  <si>
    <t>Billing</t>
  </si>
  <si>
    <t>Subcontractors</t>
  </si>
  <si>
    <t>Travel</t>
  </si>
  <si>
    <t>Equipment</t>
  </si>
  <si>
    <t>Materials</t>
  </si>
  <si>
    <t>Other Direct Costs</t>
  </si>
  <si>
    <t>Fringe on Direct Labor @</t>
  </si>
  <si>
    <t>Total Direct Costs</t>
  </si>
  <si>
    <t>Overhead @</t>
  </si>
  <si>
    <t>G&amp;A @</t>
  </si>
  <si>
    <t>Total Costs</t>
  </si>
  <si>
    <t>Fee @</t>
  </si>
  <si>
    <t>Total</t>
  </si>
  <si>
    <t>Cumulative</t>
  </si>
  <si>
    <t>Billed</t>
  </si>
  <si>
    <t>Billing Period Start:</t>
  </si>
  <si>
    <t>CLIN 0001</t>
  </si>
  <si>
    <t>Accrual Basis</t>
  </si>
  <si>
    <t>Type</t>
  </si>
  <si>
    <t>Date</t>
  </si>
  <si>
    <t>Num</t>
  </si>
  <si>
    <t>Name</t>
  </si>
  <si>
    <t>Source Name</t>
  </si>
  <si>
    <t>Debit</t>
  </si>
  <si>
    <t>Credit</t>
  </si>
  <si>
    <t>Balance</t>
  </si>
  <si>
    <t>DC00000 · Direct Costs</t>
  </si>
  <si>
    <t>DC00100 · Direct Labor</t>
  </si>
  <si>
    <t>Paycheck</t>
  </si>
  <si>
    <t>Total DC00100 · Direct Labor</t>
  </si>
  <si>
    <t>Total DC00000 · Direct Costs</t>
  </si>
  <si>
    <t>TOTAL</t>
  </si>
  <si>
    <t>Total Funded Contract:</t>
  </si>
  <si>
    <t>Previous Cum Billed</t>
  </si>
  <si>
    <t>Previous</t>
  </si>
  <si>
    <t>Check sum</t>
  </si>
  <si>
    <t>DFAS Columbus Center</t>
  </si>
  <si>
    <t>Paid</t>
  </si>
  <si>
    <t>DC00200 · Direct Subcontractors</t>
  </si>
  <si>
    <t>Bill</t>
  </si>
  <si>
    <t>Total DC00200 · Direct Subcontractors</t>
  </si>
  <si>
    <t>DFAS-CO/South Entitlement Ops</t>
  </si>
  <si>
    <t>P.O. Box 182264</t>
  </si>
  <si>
    <t>Columbus, OH 43218-2264</t>
  </si>
  <si>
    <t>Code: HQ0338</t>
  </si>
  <si>
    <t>Period of Performance:</t>
  </si>
  <si>
    <t>9/27-2013 - 9/26/2016</t>
  </si>
  <si>
    <t>I, the undersigned, hereby certify to the best of my knowledge and belief, that this invoice represents a true and accurate statement of all costs incurred for the billed and cumulative periods reflected herein and that the labor hours stated herein constitute the actual direct productive person hours incurred in performance of this order, and that the indirect rates used to calculate this invoice have been approved or submitted to our cognizant Defense Administrative Contracting Officer or Defense Contract Audit Agency.</t>
  </si>
  <si>
    <t>1:04 PM</t>
  </si>
  <si>
    <t>Memo</t>
  </si>
  <si>
    <t>Clr</t>
  </si>
  <si>
    <t>Split</t>
  </si>
  <si>
    <t>Amount</t>
  </si>
  <si>
    <t>1088</t>
  </si>
  <si>
    <t>CA00003 · Payroll Clearing</t>
  </si>
  <si>
    <t>1090</t>
  </si>
  <si>
    <t>1092</t>
  </si>
  <si>
    <t>1103</t>
  </si>
  <si>
    <t>1104</t>
  </si>
  <si>
    <t>1105</t>
  </si>
  <si>
    <t>1108</t>
  </si>
  <si>
    <t>1084</t>
  </si>
  <si>
    <t>1112</t>
  </si>
  <si>
    <t>1118</t>
  </si>
  <si>
    <t>1122</t>
  </si>
  <si>
    <t>1129</t>
  </si>
  <si>
    <t>1132</t>
  </si>
  <si>
    <t>1133</t>
  </si>
  <si>
    <t>1134</t>
  </si>
  <si>
    <t>1135</t>
  </si>
  <si>
    <t>1116</t>
  </si>
  <si>
    <t>DL Detail</t>
  </si>
  <si>
    <t>May 2014</t>
  </si>
  <si>
    <t>1:14 PM</t>
  </si>
  <si>
    <t>4b-2014</t>
  </si>
  <si>
    <t>RIFD-06</t>
  </si>
  <si>
    <t>150</t>
  </si>
  <si>
    <t>5a-2014</t>
  </si>
  <si>
    <t>DC00600 · Direct Travel</t>
  </si>
  <si>
    <t>DC00611 · Lodging and Hotel</t>
  </si>
  <si>
    <t>Lodging and Hotel - Hotel</t>
  </si>
  <si>
    <t>Total DC00611 · Lodging and Hotel</t>
  </si>
  <si>
    <t>DC00612 · Air/Rail/Bus</t>
  </si>
  <si>
    <t>Air/Rail/Bus - Flight from DC to Tampa</t>
  </si>
  <si>
    <t>Air/Rail/Bus - Flight from Tampa to DC</t>
  </si>
  <si>
    <t>Total DC00612 · Air/Rail/Bus</t>
  </si>
  <si>
    <t>DC00613 · Mileage</t>
  </si>
  <si>
    <t>VTP 162 06/02/14</t>
  </si>
  <si>
    <t>Mileage - Plugfest Industry Day</t>
  </si>
  <si>
    <t>Mileage - Customer Panel</t>
  </si>
  <si>
    <t>Mileage - Customer Meeting</t>
  </si>
  <si>
    <t>Mileage - Customer CDR Meeting</t>
  </si>
  <si>
    <t>Mileage</t>
  </si>
  <si>
    <t>Mileage - GMU Plugfest Meeting</t>
  </si>
  <si>
    <t>Mileage - CDR - Customer Meeting</t>
  </si>
  <si>
    <t>Total DC00613 · Mileage</t>
  </si>
  <si>
    <t>DC00614 · Per Diem</t>
  </si>
  <si>
    <t>Per Diem - Hillsboro County 5 Days</t>
  </si>
  <si>
    <t>Total DC00614 · Per Diem</t>
  </si>
  <si>
    <t>DC00617 · Taxis and Tolls</t>
  </si>
  <si>
    <t>Taxis and Tolls - Plugfest Industry Day</t>
  </si>
  <si>
    <t>Taxis and Tolls - Customer Meeting</t>
  </si>
  <si>
    <t>Taxis and Tolls - Customer CDR Meeting</t>
  </si>
  <si>
    <t>Taxis and Tolls - Customer Meeting CDR</t>
  </si>
  <si>
    <t>Taxis and Tolls - CDR Customer Meeting</t>
  </si>
  <si>
    <t>Taxis and Tolls</t>
  </si>
  <si>
    <t>Total DC00617 · Taxis and Tolls</t>
  </si>
  <si>
    <t>DC00619 · Other Travel</t>
  </si>
  <si>
    <t>Other Direct Costs - Luggage Fee</t>
  </si>
  <si>
    <t>Other Direct Costs - Parking Fee</t>
  </si>
  <si>
    <t>Other Travel - Parking</t>
  </si>
  <si>
    <t>Total DC00619 · Other Travel</t>
  </si>
  <si>
    <t>Total DC00600 · Direct Travel</t>
  </si>
  <si>
    <t>4:59 PM</t>
  </si>
  <si>
    <t>ER#316</t>
  </si>
  <si>
    <t>Other Direct Costs - Conference Fee</t>
  </si>
  <si>
    <t>ER#326</t>
  </si>
  <si>
    <t>Other Direct Costs -  DI2E Plugfest 2014 Registration</t>
  </si>
  <si>
    <t>ER#318</t>
  </si>
  <si>
    <t>Other Direct Costs - PlugFest registration</t>
  </si>
  <si>
    <t>Contractor Name</t>
  </si>
  <si>
    <t>Contractor Address</t>
  </si>
  <si>
    <t>Contractor City, State, Zipcode</t>
  </si>
  <si>
    <t>Contractor Signature</t>
  </si>
  <si>
    <t>Current Travel Expense Detail</t>
  </si>
  <si>
    <t>Employee Name</t>
  </si>
  <si>
    <t>Project Name</t>
  </si>
  <si>
    <t xml:space="preserve">Direct Subcontractor Detail </t>
  </si>
  <si>
    <t>Subcontractor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</si>
</sst>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m/dd/yyyy"/>
    <numFmt numFmtId="165" formatCode="#,##0.00;\-#,##0.00"/>
  </numFmts>
  <fonts count="12" x14ac:knownFonts="1">
    <font>
      <sz val="11"/>
      <color theme="1"/>
      <name val="Calibri"/>
      <family val="2"/>
      <scheme val="minor"/>
    </font>
    <font>
      <sz val="11"/>
      <color theme="1"/>
      <name val="Calibri"/>
      <family val="2"/>
      <scheme val="minor"/>
    </font>
    <font>
      <b/>
      <sz val="8"/>
      <color rgb="FF000080"/>
      <name val="Arial"/>
      <family val="2"/>
    </font>
    <font>
      <b/>
      <sz val="12"/>
      <color rgb="FF000080"/>
      <name val="Arial"/>
      <family val="2"/>
    </font>
    <font>
      <b/>
      <sz val="14"/>
      <color rgb="FF000080"/>
      <name val="Arial"/>
      <family val="2"/>
    </font>
    <font>
      <b/>
      <sz val="10"/>
      <color rgb="FF000080"/>
      <name val="Arial"/>
      <family val="2"/>
    </font>
    <font>
      <b/>
      <sz val="8"/>
      <color rgb="FF000000"/>
      <name val="Arial"/>
      <family val="2"/>
    </font>
    <font>
      <sz val="8"/>
      <color rgb="FF000000"/>
      <name val="Arial"/>
      <family val="2"/>
    </font>
    <font>
      <sz val="10"/>
      <name val="Arial"/>
      <family val="2"/>
    </font>
    <font>
      <sz val="8.5"/>
      <color theme="1"/>
      <name val="Trebuchet MS"/>
      <family val="2"/>
    </font>
    <font>
      <sz val="8"/>
      <color theme="1"/>
      <name val="Trebuchet MS"/>
      <family val="2"/>
    </font>
    <font>
      <sz val="10"/>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bottom style="double">
        <color indexed="64"/>
      </bottom>
      <diagonal/>
    </border>
    <border>
      <left/>
      <right/>
      <top/>
      <bottom style="thick">
        <color indexed="64"/>
      </bottom>
      <diagonal/>
    </border>
    <border>
      <left/>
      <right/>
      <top style="medium">
        <color indexed="64"/>
      </top>
      <bottom/>
      <diagonal/>
    </border>
    <border>
      <left/>
      <right/>
      <top style="medium">
        <color indexed="64"/>
      </top>
      <bottom style="double">
        <color indexed="64"/>
      </bottom>
      <diagonal/>
    </border>
    <border>
      <left/>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xf numFmtId="0" fontId="11" fillId="0" borderId="0"/>
  </cellStyleXfs>
  <cellXfs count="78">
    <xf numFmtId="0" fontId="0" fillId="0" borderId="0" xfId="0"/>
    <xf numFmtId="0" fontId="0" fillId="0" borderId="0" xfId="0" applyAlignment="1">
      <alignment horizontal="center"/>
    </xf>
    <xf numFmtId="0" fontId="0" fillId="0" borderId="1" xfId="0" applyBorder="1" applyAlignment="1">
      <alignment horizontal="center"/>
    </xf>
    <xf numFmtId="44" fontId="0" fillId="0" borderId="0" xfId="1" applyFont="1"/>
    <xf numFmtId="44" fontId="0" fillId="0" borderId="0" xfId="1" applyFont="1" applyAlignment="1">
      <alignment horizontal="center"/>
    </xf>
    <xf numFmtId="44" fontId="0" fillId="0" borderId="1" xfId="1" applyFont="1" applyBorder="1" applyAlignment="1">
      <alignment horizontal="center"/>
    </xf>
    <xf numFmtId="44" fontId="0" fillId="0" borderId="0" xfId="1" applyFont="1" applyBorder="1" applyAlignment="1">
      <alignment horizontal="center"/>
    </xf>
    <xf numFmtId="44" fontId="0" fillId="0" borderId="1" xfId="1" applyFont="1" applyBorder="1"/>
    <xf numFmtId="0" fontId="0" fillId="0" borderId="0" xfId="0" applyAlignment="1">
      <alignment horizontal="right"/>
    </xf>
    <xf numFmtId="44" fontId="0" fillId="0" borderId="2" xfId="1" applyFont="1" applyBorder="1"/>
    <xf numFmtId="14" fontId="0" fillId="0" borderId="0" xfId="0" applyNumberFormat="1" applyAlignment="1">
      <alignment horizontal="left"/>
    </xf>
    <xf numFmtId="44" fontId="0" fillId="0" borderId="0" xfId="0" applyNumberFormat="1"/>
    <xf numFmtId="44" fontId="0" fillId="0" borderId="0" xfId="1" applyFont="1" applyAlignment="1">
      <alignment horizontal="right"/>
    </xf>
    <xf numFmtId="10" fontId="0" fillId="0" borderId="0" xfId="2" applyNumberFormat="1" applyFont="1"/>
    <xf numFmtId="0" fontId="0" fillId="0" borderId="0" xfId="0"/>
    <xf numFmtId="0" fontId="0" fillId="0" borderId="0" xfId="0" applyAlignment="1">
      <alignment horizontal="left"/>
    </xf>
    <xf numFmtId="44" fontId="0" fillId="0" borderId="0" xfId="1" applyFont="1" applyBorder="1"/>
    <xf numFmtId="44" fontId="0" fillId="0" borderId="1" xfId="0" applyNumberFormat="1" applyBorder="1"/>
    <xf numFmtId="0" fontId="0" fillId="0" borderId="0" xfId="0"/>
    <xf numFmtId="49" fontId="0" fillId="0" borderId="0" xfId="0" applyNumberFormat="1"/>
    <xf numFmtId="49" fontId="4" fillId="0" borderId="0" xfId="0" applyNumberFormat="1" applyFont="1"/>
    <xf numFmtId="49" fontId="5" fillId="0" borderId="0" xfId="0" applyNumberFormat="1" applyFont="1"/>
    <xf numFmtId="49" fontId="6" fillId="0" borderId="0" xfId="0" applyNumberFormat="1" applyFont="1"/>
    <xf numFmtId="164" fontId="6" fillId="0" borderId="0" xfId="0" applyNumberFormat="1" applyFont="1"/>
    <xf numFmtId="165" fontId="6" fillId="0" borderId="0" xfId="0" applyNumberFormat="1" applyFont="1"/>
    <xf numFmtId="49" fontId="7" fillId="0" borderId="0" xfId="0" applyNumberFormat="1" applyFont="1"/>
    <xf numFmtId="164" fontId="7" fillId="0" borderId="0" xfId="0" applyNumberFormat="1" applyFont="1"/>
    <xf numFmtId="49" fontId="7" fillId="0" borderId="0" xfId="0" applyNumberFormat="1" applyFont="1" applyAlignment="1">
      <alignment horizontal="centerContinuous"/>
    </xf>
    <xf numFmtId="165" fontId="7" fillId="0" borderId="0" xfId="0" applyNumberFormat="1" applyFont="1"/>
    <xf numFmtId="165" fontId="7" fillId="0" borderId="0" xfId="0" applyNumberFormat="1" applyFont="1" applyBorder="1"/>
    <xf numFmtId="165" fontId="7" fillId="0" borderId="4" xfId="0" applyNumberFormat="1" applyFont="1" applyBorder="1"/>
    <xf numFmtId="165" fontId="6" fillId="0" borderId="5" xfId="0" applyNumberFormat="1" applyFont="1" applyBorder="1"/>
    <xf numFmtId="49" fontId="2" fillId="0" borderId="0" xfId="0" applyNumberFormat="1" applyFont="1" applyAlignment="1">
      <alignment horizontal="right"/>
    </xf>
    <xf numFmtId="164" fontId="2" fillId="0" borderId="0" xfId="0" applyNumberFormat="1" applyFont="1" applyAlignment="1">
      <alignment horizontal="right"/>
    </xf>
    <xf numFmtId="49" fontId="0" fillId="0" borderId="0" xfId="0" applyNumberFormat="1" applyAlignment="1">
      <alignment horizontal="center"/>
    </xf>
    <xf numFmtId="49" fontId="6" fillId="0" borderId="3" xfId="0" applyNumberFormat="1" applyFont="1" applyBorder="1" applyAlignment="1">
      <alignment horizontal="center"/>
    </xf>
    <xf numFmtId="0" fontId="0" fillId="0" borderId="0" xfId="0"/>
    <xf numFmtId="49" fontId="0" fillId="0" borderId="0" xfId="0" applyNumberFormat="1"/>
    <xf numFmtId="49" fontId="4" fillId="0" borderId="0" xfId="0" applyNumberFormat="1" applyFont="1"/>
    <xf numFmtId="49" fontId="5" fillId="0" borderId="0" xfId="0" applyNumberFormat="1" applyFont="1"/>
    <xf numFmtId="49" fontId="6" fillId="0" borderId="0" xfId="0" applyNumberFormat="1" applyFont="1"/>
    <xf numFmtId="164" fontId="6" fillId="0" borderId="0" xfId="0" applyNumberFormat="1" applyFont="1"/>
    <xf numFmtId="165" fontId="6" fillId="0" borderId="0" xfId="0" applyNumberFormat="1" applyFont="1"/>
    <xf numFmtId="49" fontId="7" fillId="0" borderId="0" xfId="0" applyNumberFormat="1" applyFont="1"/>
    <xf numFmtId="164" fontId="7" fillId="0" borderId="0" xfId="0" applyNumberFormat="1" applyFont="1"/>
    <xf numFmtId="165" fontId="7" fillId="0" borderId="0" xfId="0" applyNumberFormat="1" applyFont="1"/>
    <xf numFmtId="165" fontId="7" fillId="0" borderId="0" xfId="0" applyNumberFormat="1" applyFont="1" applyBorder="1"/>
    <xf numFmtId="165" fontId="7" fillId="0" borderId="4" xfId="0" applyNumberFormat="1" applyFont="1" applyBorder="1"/>
    <xf numFmtId="165" fontId="6" fillId="0" borderId="5" xfId="0" applyNumberFormat="1" applyFont="1" applyBorder="1"/>
    <xf numFmtId="49" fontId="2" fillId="0" borderId="0" xfId="0" applyNumberFormat="1" applyFont="1" applyAlignment="1">
      <alignment horizontal="right"/>
    </xf>
    <xf numFmtId="164" fontId="2" fillId="0" borderId="0" xfId="0" applyNumberFormat="1" applyFont="1" applyAlignment="1">
      <alignment horizontal="right"/>
    </xf>
    <xf numFmtId="49" fontId="0" fillId="0" borderId="0" xfId="0" applyNumberFormat="1" applyAlignment="1">
      <alignment horizontal="center"/>
    </xf>
    <xf numFmtId="49" fontId="6" fillId="0" borderId="3" xfId="0" applyNumberFormat="1" applyFont="1" applyBorder="1" applyAlignment="1">
      <alignment horizontal="center"/>
    </xf>
    <xf numFmtId="0" fontId="0" fillId="0" borderId="0" xfId="0" applyFill="1"/>
    <xf numFmtId="44" fontId="0" fillId="0" borderId="1" xfId="1" applyFont="1" applyFill="1" applyBorder="1"/>
    <xf numFmtId="0" fontId="0" fillId="0" borderId="0" xfId="0"/>
    <xf numFmtId="49" fontId="0" fillId="0" borderId="0" xfId="0" applyNumberFormat="1"/>
    <xf numFmtId="49" fontId="3" fillId="0" borderId="0" xfId="0" applyNumberFormat="1" applyFont="1"/>
    <xf numFmtId="49" fontId="4" fillId="0" borderId="0" xfId="0" applyNumberFormat="1" applyFont="1"/>
    <xf numFmtId="49" fontId="5" fillId="0" borderId="0" xfId="0" applyNumberFormat="1" applyFont="1"/>
    <xf numFmtId="49" fontId="6" fillId="0" borderId="0" xfId="0" applyNumberFormat="1" applyFont="1"/>
    <xf numFmtId="164" fontId="6" fillId="0" borderId="0" xfId="0" applyNumberFormat="1" applyFont="1"/>
    <xf numFmtId="165" fontId="6" fillId="0" borderId="0" xfId="0" applyNumberFormat="1" applyFont="1"/>
    <xf numFmtId="49" fontId="7" fillId="0" borderId="0" xfId="0" applyNumberFormat="1" applyFont="1"/>
    <xf numFmtId="164" fontId="7" fillId="0" borderId="0" xfId="0" applyNumberFormat="1" applyFont="1"/>
    <xf numFmtId="165" fontId="7" fillId="0" borderId="6" xfId="0" applyNumberFormat="1" applyFont="1" applyBorder="1"/>
    <xf numFmtId="165" fontId="7" fillId="0" borderId="0" xfId="0" applyNumberFormat="1" applyFont="1"/>
    <xf numFmtId="165" fontId="7" fillId="0" borderId="0" xfId="0" applyNumberFormat="1" applyFont="1" applyBorder="1"/>
    <xf numFmtId="165" fontId="7" fillId="0" borderId="4" xfId="0" applyNumberFormat="1" applyFont="1" applyBorder="1"/>
    <xf numFmtId="165" fontId="6" fillId="0" borderId="5" xfId="0" applyNumberFormat="1" applyFont="1" applyBorder="1"/>
    <xf numFmtId="49" fontId="2" fillId="0" borderId="0" xfId="0" applyNumberFormat="1" applyFont="1" applyAlignment="1">
      <alignment horizontal="right"/>
    </xf>
    <xf numFmtId="164" fontId="2" fillId="0" borderId="0" xfId="0" applyNumberFormat="1" applyFont="1" applyAlignment="1">
      <alignment horizontal="right"/>
    </xf>
    <xf numFmtId="49" fontId="0" fillId="0" borderId="0" xfId="0" applyNumberFormat="1" applyAlignment="1">
      <alignment horizontal="center"/>
    </xf>
    <xf numFmtId="49" fontId="6" fillId="0" borderId="3" xfId="0" applyNumberFormat="1" applyFont="1" applyBorder="1" applyAlignment="1">
      <alignment horizontal="center"/>
    </xf>
    <xf numFmtId="0" fontId="10" fillId="0" borderId="0" xfId="0" applyFont="1" applyAlignment="1">
      <alignment horizontal="left" vertical="center" wrapText="1"/>
    </xf>
    <xf numFmtId="0" fontId="9" fillId="0" borderId="0" xfId="0" applyFont="1" applyAlignment="1">
      <alignment horizontal="right"/>
    </xf>
    <xf numFmtId="0" fontId="0" fillId="0" borderId="0" xfId="0" applyAlignment="1">
      <alignment horizontal="right"/>
    </xf>
    <xf numFmtId="0" fontId="0" fillId="0" borderId="0" xfId="1" applyNumberFormat="1" applyFont="1" applyAlignment="1">
      <alignment horizontal="right"/>
    </xf>
  </cellXfs>
  <cellStyles count="5">
    <cellStyle name="Currency" xfId="1" builtinId="4"/>
    <cellStyle name="Normal" xfId="0" builtinId="0"/>
    <cellStyle name="Normal 2" xfId="3"/>
    <cellStyle name="Normal 2 2"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workbookViewId="0"/>
  </sheetViews>
  <sheetFormatPr defaultRowHeight="15" x14ac:dyDescent="0.25"/>
  <cols>
    <col min="1" max="1" width="22.28515625" customWidth="1"/>
    <col min="2" max="2" width="1.85546875" customWidth="1"/>
    <col min="3" max="3" width="22.140625" customWidth="1"/>
    <col min="4" max="4" width="7.7109375" customWidth="1"/>
    <col min="5" max="5" width="16.5703125" style="3" customWidth="1"/>
    <col min="6" max="6" width="2.140625" customWidth="1"/>
    <col min="7" max="7" width="16.140625" customWidth="1"/>
    <col min="8" max="8" width="3" customWidth="1"/>
    <col min="9" max="9" width="15.140625" style="3" customWidth="1"/>
    <col min="10" max="11" width="12.5703125" bestFit="1" customWidth="1"/>
    <col min="15" max="15" width="12.5703125" bestFit="1" customWidth="1"/>
  </cols>
  <sheetData>
    <row r="1" spans="1:9" x14ac:dyDescent="0.25">
      <c r="A1" s="8" t="s">
        <v>0</v>
      </c>
      <c r="B1" s="8"/>
      <c r="C1" s="15"/>
    </row>
    <row r="2" spans="1:9" ht="14.45" x14ac:dyDescent="0.3">
      <c r="A2" s="8" t="s">
        <v>1</v>
      </c>
      <c r="B2" s="8"/>
      <c r="C2" s="10">
        <v>41790</v>
      </c>
    </row>
    <row r="3" spans="1:9" x14ac:dyDescent="0.25">
      <c r="A3" s="8"/>
      <c r="B3" s="8"/>
      <c r="C3" s="8"/>
    </row>
    <row r="4" spans="1:9" x14ac:dyDescent="0.25">
      <c r="A4" s="8" t="s">
        <v>2</v>
      </c>
      <c r="B4" s="8"/>
      <c r="C4" t="s">
        <v>45</v>
      </c>
      <c r="E4" s="8"/>
      <c r="G4" s="76" t="s">
        <v>129</v>
      </c>
      <c r="H4" s="76"/>
      <c r="I4" s="76"/>
    </row>
    <row r="5" spans="1:9" x14ac:dyDescent="0.25">
      <c r="C5" t="s">
        <v>50</v>
      </c>
      <c r="G5" s="77" t="s">
        <v>130</v>
      </c>
      <c r="H5" s="77"/>
      <c r="I5" s="77"/>
    </row>
    <row r="6" spans="1:9" x14ac:dyDescent="0.25">
      <c r="C6" t="s">
        <v>51</v>
      </c>
      <c r="G6" s="76" t="s">
        <v>131</v>
      </c>
      <c r="H6" s="76"/>
      <c r="I6" s="76"/>
    </row>
    <row r="7" spans="1:9" s="14" customFormat="1" x14ac:dyDescent="0.25">
      <c r="C7" s="14" t="s">
        <v>52</v>
      </c>
      <c r="E7" s="3"/>
      <c r="I7" s="3"/>
    </row>
    <row r="8" spans="1:9" s="14" customFormat="1" x14ac:dyDescent="0.25">
      <c r="C8" s="14" t="s">
        <v>53</v>
      </c>
      <c r="E8" s="3"/>
      <c r="I8" s="3"/>
    </row>
    <row r="10" spans="1:9" x14ac:dyDescent="0.25">
      <c r="A10" s="8" t="s">
        <v>3</v>
      </c>
      <c r="B10" s="8"/>
      <c r="E10" s="8"/>
      <c r="G10" s="8" t="s">
        <v>4</v>
      </c>
      <c r="H10" s="11"/>
      <c r="I10" s="3">
        <f>I12/1.08</f>
        <v>1849999.9999999998</v>
      </c>
    </row>
    <row r="11" spans="1:9" ht="14.45" x14ac:dyDescent="0.3">
      <c r="A11" s="8" t="s">
        <v>54</v>
      </c>
      <c r="B11" s="8"/>
      <c r="C11" t="s">
        <v>55</v>
      </c>
      <c r="E11" s="8"/>
      <c r="G11" s="8" t="s">
        <v>5</v>
      </c>
      <c r="I11" s="3">
        <f>I12-I10</f>
        <v>148000.00000000023</v>
      </c>
    </row>
    <row r="12" spans="1:9" x14ac:dyDescent="0.25">
      <c r="A12" s="8"/>
      <c r="B12" s="8"/>
      <c r="E12" s="8"/>
      <c r="G12" s="8" t="s">
        <v>41</v>
      </c>
      <c r="I12" s="3">
        <v>1998000</v>
      </c>
    </row>
    <row r="13" spans="1:9" x14ac:dyDescent="0.25">
      <c r="A13" s="8" t="s">
        <v>24</v>
      </c>
      <c r="C13" s="10">
        <v>41760</v>
      </c>
    </row>
    <row r="14" spans="1:9" ht="14.45" x14ac:dyDescent="0.3">
      <c r="A14" s="8" t="s">
        <v>6</v>
      </c>
      <c r="C14" s="10">
        <v>41790</v>
      </c>
      <c r="E14" s="4" t="s">
        <v>8</v>
      </c>
      <c r="G14" s="1" t="s">
        <v>22</v>
      </c>
      <c r="I14" s="4" t="s">
        <v>43</v>
      </c>
    </row>
    <row r="15" spans="1:9" ht="14.45" x14ac:dyDescent="0.3">
      <c r="E15" s="5" t="s">
        <v>9</v>
      </c>
      <c r="G15" s="2" t="s">
        <v>23</v>
      </c>
      <c r="I15" s="5" t="s">
        <v>22</v>
      </c>
    </row>
    <row r="16" spans="1:9" x14ac:dyDescent="0.25">
      <c r="C16" t="s">
        <v>25</v>
      </c>
      <c r="E16" s="6"/>
    </row>
    <row r="17" spans="3:11" x14ac:dyDescent="0.25">
      <c r="C17" t="s">
        <v>7</v>
      </c>
      <c r="E17" s="3">
        <v>90177.26</v>
      </c>
      <c r="G17" s="11">
        <f>I17+E17</f>
        <v>280973.68</v>
      </c>
      <c r="I17" s="3">
        <v>190796.42</v>
      </c>
      <c r="J17" s="3"/>
      <c r="K17" s="11"/>
    </row>
    <row r="18" spans="3:11" x14ac:dyDescent="0.25">
      <c r="C18" t="s">
        <v>15</v>
      </c>
      <c r="D18" s="13">
        <v>0.3357</v>
      </c>
      <c r="E18" s="3">
        <f>D18*E17</f>
        <v>30272.506181999997</v>
      </c>
      <c r="G18" s="11">
        <f>I18+E18</f>
        <v>94803.386181999987</v>
      </c>
      <c r="I18" s="3">
        <v>64530.879999999997</v>
      </c>
    </row>
    <row r="19" spans="3:11" x14ac:dyDescent="0.25">
      <c r="C19" t="s">
        <v>10</v>
      </c>
      <c r="E19" s="3">
        <v>72512.5</v>
      </c>
      <c r="G19" s="11">
        <f>I19+E19</f>
        <v>359688.99</v>
      </c>
      <c r="I19" s="3">
        <v>287176.49</v>
      </c>
      <c r="J19" s="3"/>
    </row>
    <row r="20" spans="3:11" x14ac:dyDescent="0.25">
      <c r="C20" t="s">
        <v>11</v>
      </c>
      <c r="E20" s="3">
        <v>3990.95</v>
      </c>
      <c r="G20" s="11">
        <f>E20+I20</f>
        <v>5920.1</v>
      </c>
      <c r="I20" s="3">
        <v>1929.15</v>
      </c>
      <c r="J20" s="3"/>
    </row>
    <row r="21" spans="3:11" x14ac:dyDescent="0.25">
      <c r="C21" t="s">
        <v>12</v>
      </c>
    </row>
    <row r="22" spans="3:11" ht="14.45" x14ac:dyDescent="0.3">
      <c r="C22" t="s">
        <v>13</v>
      </c>
    </row>
    <row r="23" spans="3:11" x14ac:dyDescent="0.25">
      <c r="C23" s="53" t="s">
        <v>14</v>
      </c>
      <c r="D23" s="53"/>
      <c r="E23" s="54">
        <v>0</v>
      </c>
      <c r="F23" s="53"/>
      <c r="G23" s="54">
        <v>0</v>
      </c>
      <c r="H23" s="53"/>
      <c r="I23" s="54">
        <v>0</v>
      </c>
    </row>
    <row r="25" spans="3:11" x14ac:dyDescent="0.25">
      <c r="C25" t="s">
        <v>16</v>
      </c>
      <c r="E25" s="3">
        <f>SUM(E17:E24)</f>
        <v>196953.216182</v>
      </c>
      <c r="G25" s="3">
        <f>SUM(G17:G24)</f>
        <v>741386.15618199995</v>
      </c>
      <c r="I25" s="3">
        <f>SUM(I17:I24)</f>
        <v>544432.94000000006</v>
      </c>
    </row>
    <row r="27" spans="3:11" x14ac:dyDescent="0.25">
      <c r="C27" t="s">
        <v>17</v>
      </c>
      <c r="D27" s="13">
        <v>0.1142</v>
      </c>
      <c r="E27" s="3">
        <f>ROUND($D27*(E17+E18),3)</f>
        <v>13755.362999999999</v>
      </c>
      <c r="G27" s="11">
        <f>E27+I27</f>
        <v>43377.353000000003</v>
      </c>
      <c r="I27" s="3">
        <v>29621.99</v>
      </c>
    </row>
    <row r="28" spans="3:11" x14ac:dyDescent="0.25">
      <c r="C28" t="s">
        <v>18</v>
      </c>
      <c r="D28" s="13">
        <v>4.9599999999999998E-2</v>
      </c>
      <c r="E28" s="7">
        <f>ROUND($D28*(E27+E25),2)</f>
        <v>10451.15</v>
      </c>
      <c r="G28" s="17">
        <f>E28+I28</f>
        <v>36743.089999999997</v>
      </c>
      <c r="I28" s="7">
        <v>26291.94</v>
      </c>
    </row>
    <row r="30" spans="3:11" x14ac:dyDescent="0.25">
      <c r="C30" t="s">
        <v>19</v>
      </c>
      <c r="E30" s="7">
        <f>E28+E27+E25</f>
        <v>221159.72918200001</v>
      </c>
      <c r="G30" s="7">
        <f>G28+G27+G25</f>
        <v>821506.59918199992</v>
      </c>
      <c r="I30" s="7">
        <f>I28+I27+I25</f>
        <v>600346.87000000011</v>
      </c>
    </row>
    <row r="32" spans="3:11" x14ac:dyDescent="0.25">
      <c r="C32" t="s">
        <v>20</v>
      </c>
      <c r="D32" s="13">
        <v>0.08</v>
      </c>
      <c r="E32" s="7">
        <f>G32-I32</f>
        <v>17692.777934559999</v>
      </c>
      <c r="G32" s="7">
        <f>$D32*G30</f>
        <v>65720.527934559999</v>
      </c>
      <c r="I32" s="7">
        <v>48027.75</v>
      </c>
    </row>
    <row r="34" spans="1:15" ht="15.75" thickBot="1" x14ac:dyDescent="0.3">
      <c r="C34" t="s">
        <v>21</v>
      </c>
      <c r="E34" s="9">
        <f>ROUND((E32+E30),2)</f>
        <v>238852.51</v>
      </c>
      <c r="G34" s="9">
        <f>G32+G30</f>
        <v>887227.12711655989</v>
      </c>
      <c r="I34" s="9">
        <f>I32+I30</f>
        <v>648374.62000000011</v>
      </c>
    </row>
    <row r="35" spans="1:15" s="14" customFormat="1" ht="15.75" thickTop="1" x14ac:dyDescent="0.25">
      <c r="E35" s="16"/>
      <c r="G35" s="16"/>
      <c r="I35" s="16"/>
    </row>
    <row r="36" spans="1:15" s="14" customFormat="1" ht="61.5" customHeight="1" x14ac:dyDescent="0.25">
      <c r="A36" s="74" t="s">
        <v>56</v>
      </c>
      <c r="B36" s="74"/>
      <c r="C36" s="74"/>
      <c r="D36" s="74"/>
      <c r="E36" s="74"/>
      <c r="F36" s="74"/>
      <c r="G36" s="74"/>
      <c r="H36" s="74"/>
      <c r="I36" s="74"/>
      <c r="O36" s="11"/>
    </row>
    <row r="37" spans="1:15" s="14" customFormat="1" x14ac:dyDescent="0.25">
      <c r="E37" s="16"/>
      <c r="G37" s="16"/>
      <c r="I37" s="16"/>
    </row>
    <row r="38" spans="1:15" s="14" customFormat="1" x14ac:dyDescent="0.25">
      <c r="E38" s="16"/>
      <c r="G38" s="16"/>
      <c r="I38" s="16"/>
    </row>
    <row r="39" spans="1:15" s="14" customFormat="1" x14ac:dyDescent="0.25">
      <c r="E39" s="16"/>
      <c r="G39" s="16"/>
      <c r="I39" s="16"/>
    </row>
    <row r="40" spans="1:15" s="14" customFormat="1" x14ac:dyDescent="0.25">
      <c r="E40" s="16"/>
      <c r="G40" s="16"/>
      <c r="I40" s="16"/>
    </row>
    <row r="41" spans="1:15" s="14" customFormat="1" ht="15.75" x14ac:dyDescent="0.3">
      <c r="E41" s="75" t="s">
        <v>132</v>
      </c>
      <c r="F41" s="75"/>
      <c r="G41" s="75"/>
      <c r="H41" s="75"/>
      <c r="I41" s="75"/>
    </row>
    <row r="42" spans="1:15" s="14" customFormat="1" x14ac:dyDescent="0.25">
      <c r="E42" s="16"/>
      <c r="G42" s="16"/>
      <c r="I42" s="16"/>
    </row>
    <row r="43" spans="1:15" s="14" customFormat="1" x14ac:dyDescent="0.25">
      <c r="E43" s="16"/>
      <c r="G43" s="16"/>
      <c r="I43" s="16"/>
    </row>
    <row r="44" spans="1:15" s="14" customFormat="1" x14ac:dyDescent="0.25">
      <c r="E44" s="16"/>
      <c r="G44" s="16"/>
      <c r="I44" s="16"/>
    </row>
    <row r="46" spans="1:15" x14ac:dyDescent="0.25">
      <c r="G46" s="12" t="s">
        <v>42</v>
      </c>
      <c r="I46" s="3">
        <v>648374.62</v>
      </c>
    </row>
    <row r="47" spans="1:15" x14ac:dyDescent="0.25">
      <c r="G47" s="12" t="s">
        <v>44</v>
      </c>
      <c r="I47" s="11">
        <f>G34-E34</f>
        <v>648374.61711655988</v>
      </c>
    </row>
  </sheetData>
  <mergeCells count="5">
    <mergeCell ref="A36:I36"/>
    <mergeCell ref="E41:I41"/>
    <mergeCell ref="G4:I4"/>
    <mergeCell ref="G5:I5"/>
    <mergeCell ref="G6:I6"/>
  </mergeCells>
  <pageMargins left="0.7" right="0.7" top="0.75" bottom="0.75" header="0.3" footer="0.3"/>
  <pageSetup scale="76"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workbookViewId="0"/>
  </sheetViews>
  <sheetFormatPr defaultRowHeight="15" x14ac:dyDescent="0.25"/>
  <cols>
    <col min="1" max="1" width="5.28515625" customWidth="1"/>
    <col min="2" max="2" width="5.85546875" customWidth="1"/>
    <col min="3" max="3" width="4.140625" customWidth="1"/>
    <col min="4" max="4" width="6.140625" customWidth="1"/>
    <col min="6" max="6" width="4.85546875" bestFit="1" customWidth="1"/>
    <col min="7" max="7" width="8.7109375" bestFit="1" customWidth="1"/>
    <col min="8" max="8" width="13.42578125" bestFit="1" customWidth="1"/>
    <col min="9" max="9" width="11" customWidth="1"/>
    <col min="10" max="10" width="17.5703125" bestFit="1" customWidth="1"/>
    <col min="11" max="11" width="38" bestFit="1" customWidth="1"/>
    <col min="12" max="12" width="7" bestFit="1" customWidth="1"/>
  </cols>
  <sheetData>
    <row r="1" spans="1:14" ht="15.75" x14ac:dyDescent="0.25">
      <c r="A1" s="57" t="s">
        <v>129</v>
      </c>
      <c r="B1" s="56"/>
      <c r="C1" s="56"/>
      <c r="D1" s="56"/>
      <c r="E1" s="56"/>
      <c r="F1" s="56"/>
      <c r="G1" s="56"/>
      <c r="H1" s="56"/>
      <c r="I1" s="56"/>
      <c r="J1" s="56"/>
      <c r="K1" s="56"/>
      <c r="L1" s="56"/>
      <c r="M1" s="56"/>
      <c r="N1" s="70" t="s">
        <v>122</v>
      </c>
    </row>
    <row r="2" spans="1:14" ht="18" x14ac:dyDescent="0.25">
      <c r="A2" s="58" t="s">
        <v>133</v>
      </c>
      <c r="B2" s="56"/>
      <c r="C2" s="56"/>
      <c r="D2" s="56"/>
      <c r="E2" s="56"/>
      <c r="F2" s="56"/>
      <c r="G2" s="56"/>
      <c r="H2" s="56"/>
      <c r="I2" s="56"/>
      <c r="J2" s="56"/>
      <c r="K2" s="56"/>
      <c r="L2" s="56"/>
      <c r="M2" s="56"/>
      <c r="N2" s="71">
        <v>41794</v>
      </c>
    </row>
    <row r="3" spans="1:14" x14ac:dyDescent="0.25">
      <c r="A3" s="59" t="s">
        <v>81</v>
      </c>
      <c r="B3" s="56"/>
      <c r="C3" s="56"/>
      <c r="D3" s="56"/>
      <c r="E3" s="56"/>
      <c r="F3" s="56"/>
      <c r="G3" s="56"/>
      <c r="H3" s="56"/>
      <c r="I3" s="56"/>
      <c r="J3" s="56"/>
      <c r="K3" s="56"/>
      <c r="L3" s="56"/>
      <c r="M3" s="56"/>
      <c r="N3" s="70" t="s">
        <v>26</v>
      </c>
    </row>
    <row r="4" spans="1:14" ht="15.75" thickBot="1" x14ac:dyDescent="0.3">
      <c r="A4" s="72"/>
      <c r="B4" s="72"/>
      <c r="C4" s="72"/>
      <c r="D4" s="72"/>
      <c r="E4" s="72"/>
      <c r="F4" s="73" t="s">
        <v>27</v>
      </c>
      <c r="G4" s="73" t="s">
        <v>28</v>
      </c>
      <c r="H4" s="73" t="s">
        <v>29</v>
      </c>
      <c r="I4" s="73" t="s">
        <v>30</v>
      </c>
      <c r="J4" s="73" t="s">
        <v>31</v>
      </c>
      <c r="K4" s="73" t="s">
        <v>58</v>
      </c>
      <c r="L4" s="73" t="s">
        <v>32</v>
      </c>
      <c r="M4" s="73" t="s">
        <v>33</v>
      </c>
      <c r="N4" s="73" t="s">
        <v>34</v>
      </c>
    </row>
    <row r="5" spans="1:14" ht="15.75" thickTop="1" x14ac:dyDescent="0.25">
      <c r="A5" s="60"/>
      <c r="B5" s="60" t="s">
        <v>35</v>
      </c>
      <c r="C5" s="60"/>
      <c r="D5" s="60"/>
      <c r="E5" s="60"/>
      <c r="F5" s="60"/>
      <c r="G5" s="61"/>
      <c r="H5" s="60"/>
      <c r="I5" s="60"/>
      <c r="J5" s="60"/>
      <c r="K5" s="60"/>
      <c r="L5" s="62"/>
      <c r="M5" s="62"/>
      <c r="N5" s="62"/>
    </row>
    <row r="6" spans="1:14" x14ac:dyDescent="0.25">
      <c r="A6" s="60"/>
      <c r="B6" s="60"/>
      <c r="C6" s="60" t="s">
        <v>87</v>
      </c>
      <c r="D6" s="60"/>
      <c r="E6" s="60"/>
      <c r="F6" s="60"/>
      <c r="G6" s="61"/>
      <c r="H6" s="60"/>
      <c r="I6" s="60"/>
      <c r="J6" s="60"/>
      <c r="K6" s="60"/>
      <c r="L6" s="62"/>
      <c r="M6" s="62"/>
      <c r="N6" s="62"/>
    </row>
    <row r="7" spans="1:14" x14ac:dyDescent="0.25">
      <c r="A7" s="60"/>
      <c r="B7" s="60"/>
      <c r="C7" s="60"/>
      <c r="D7" s="60" t="s">
        <v>88</v>
      </c>
      <c r="E7" s="60"/>
      <c r="F7" s="60"/>
      <c r="G7" s="61"/>
      <c r="H7" s="60"/>
      <c r="I7" s="60"/>
      <c r="J7" s="60"/>
      <c r="K7" s="60"/>
      <c r="L7" s="62"/>
      <c r="M7" s="62"/>
      <c r="N7" s="62"/>
    </row>
    <row r="8" spans="1:14" ht="15.75" thickBot="1" x14ac:dyDescent="0.3">
      <c r="A8" s="56"/>
      <c r="B8" s="56"/>
      <c r="C8" s="56"/>
      <c r="D8" s="56"/>
      <c r="E8" s="63"/>
      <c r="F8" s="63" t="s">
        <v>48</v>
      </c>
      <c r="G8" s="64">
        <v>41760</v>
      </c>
      <c r="H8" s="63" t="s">
        <v>123</v>
      </c>
      <c r="I8" s="63" t="s">
        <v>135</v>
      </c>
      <c r="J8" s="63" t="s">
        <v>134</v>
      </c>
      <c r="K8" s="63" t="s">
        <v>89</v>
      </c>
      <c r="L8" s="65">
        <v>519.67999999999995</v>
      </c>
      <c r="M8" s="65"/>
      <c r="N8" s="65">
        <v>519.67999999999995</v>
      </c>
    </row>
    <row r="9" spans="1:14" x14ac:dyDescent="0.25">
      <c r="A9" s="63"/>
      <c r="B9" s="63"/>
      <c r="C9" s="63"/>
      <c r="D9" s="63" t="s">
        <v>90</v>
      </c>
      <c r="E9" s="63"/>
      <c r="F9" s="63"/>
      <c r="G9" s="64"/>
      <c r="H9" s="63"/>
      <c r="I9" s="63"/>
      <c r="J9" s="63"/>
      <c r="K9" s="63"/>
      <c r="L9" s="66">
        <v>519.67999999999995</v>
      </c>
      <c r="M9" s="66">
        <v>0</v>
      </c>
      <c r="N9" s="66">
        <v>519.67999999999995</v>
      </c>
    </row>
    <row r="10" spans="1:14" x14ac:dyDescent="0.25">
      <c r="A10" s="60"/>
      <c r="B10" s="60"/>
      <c r="C10" s="60"/>
      <c r="D10" s="60" t="s">
        <v>91</v>
      </c>
      <c r="E10" s="60"/>
      <c r="F10" s="60"/>
      <c r="G10" s="61"/>
      <c r="H10" s="60"/>
      <c r="I10" s="60"/>
      <c r="J10" s="60"/>
      <c r="K10" s="60"/>
      <c r="L10" s="62"/>
      <c r="M10" s="62"/>
      <c r="N10" s="62"/>
    </row>
    <row r="11" spans="1:14" x14ac:dyDescent="0.25">
      <c r="A11" s="63"/>
      <c r="B11" s="63"/>
      <c r="C11" s="63"/>
      <c r="D11" s="63"/>
      <c r="E11" s="63"/>
      <c r="F11" s="63" t="s">
        <v>48</v>
      </c>
      <c r="G11" s="64">
        <v>41760</v>
      </c>
      <c r="H11" s="63" t="s">
        <v>123</v>
      </c>
      <c r="I11" s="63" t="s">
        <v>135</v>
      </c>
      <c r="J11" s="63" t="s">
        <v>134</v>
      </c>
      <c r="K11" s="63" t="s">
        <v>92</v>
      </c>
      <c r="L11" s="66">
        <v>456</v>
      </c>
      <c r="M11" s="66"/>
      <c r="N11" s="66">
        <v>456</v>
      </c>
    </row>
    <row r="12" spans="1:14" ht="15.75" thickBot="1" x14ac:dyDescent="0.3">
      <c r="A12" s="63"/>
      <c r="B12" s="63"/>
      <c r="C12" s="63"/>
      <c r="D12" s="63"/>
      <c r="E12" s="63"/>
      <c r="F12" s="63" t="s">
        <v>48</v>
      </c>
      <c r="G12" s="64">
        <v>41760</v>
      </c>
      <c r="H12" s="63" t="s">
        <v>123</v>
      </c>
      <c r="I12" s="63" t="s">
        <v>135</v>
      </c>
      <c r="J12" s="63" t="s">
        <v>134</v>
      </c>
      <c r="K12" s="63" t="s">
        <v>93</v>
      </c>
      <c r="L12" s="65">
        <v>292</v>
      </c>
      <c r="M12" s="65"/>
      <c r="N12" s="65">
        <v>748</v>
      </c>
    </row>
    <row r="13" spans="1:14" x14ac:dyDescent="0.25">
      <c r="A13" s="63"/>
      <c r="B13" s="63"/>
      <c r="C13" s="63"/>
      <c r="D13" s="63" t="s">
        <v>94</v>
      </c>
      <c r="E13" s="63"/>
      <c r="F13" s="63"/>
      <c r="G13" s="64"/>
      <c r="H13" s="63"/>
      <c r="I13" s="63"/>
      <c r="J13" s="63"/>
      <c r="K13" s="63"/>
      <c r="L13" s="66">
        <v>748</v>
      </c>
      <c r="M13" s="66">
        <v>0</v>
      </c>
      <c r="N13" s="66">
        <v>748</v>
      </c>
    </row>
    <row r="14" spans="1:14" x14ac:dyDescent="0.25">
      <c r="A14" s="60"/>
      <c r="B14" s="60"/>
      <c r="C14" s="60"/>
      <c r="D14" s="60" t="s">
        <v>95</v>
      </c>
      <c r="E14" s="60"/>
      <c r="F14" s="60"/>
      <c r="G14" s="61"/>
      <c r="H14" s="60"/>
      <c r="I14" s="60"/>
      <c r="J14" s="60"/>
      <c r="K14" s="60"/>
      <c r="L14" s="62"/>
      <c r="M14" s="62"/>
      <c r="N14" s="62"/>
    </row>
    <row r="15" spans="1:14" x14ac:dyDescent="0.25">
      <c r="A15" s="63"/>
      <c r="B15" s="63"/>
      <c r="C15" s="63"/>
      <c r="D15" s="63"/>
      <c r="E15" s="63"/>
      <c r="F15" s="63" t="s">
        <v>48</v>
      </c>
      <c r="G15" s="64">
        <v>41760</v>
      </c>
      <c r="H15" s="63" t="s">
        <v>96</v>
      </c>
      <c r="I15" s="63" t="s">
        <v>135</v>
      </c>
      <c r="J15" s="63" t="s">
        <v>134</v>
      </c>
      <c r="K15" s="63" t="s">
        <v>97</v>
      </c>
      <c r="L15" s="66">
        <v>25.2</v>
      </c>
      <c r="M15" s="66"/>
      <c r="N15" s="66">
        <v>25.2</v>
      </c>
    </row>
    <row r="16" spans="1:14" x14ac:dyDescent="0.25">
      <c r="A16" s="63"/>
      <c r="B16" s="63"/>
      <c r="C16" s="63"/>
      <c r="D16" s="63"/>
      <c r="E16" s="63"/>
      <c r="F16" s="63" t="s">
        <v>48</v>
      </c>
      <c r="G16" s="64">
        <v>41760</v>
      </c>
      <c r="H16" s="63" t="s">
        <v>96</v>
      </c>
      <c r="I16" s="63" t="s">
        <v>135</v>
      </c>
      <c r="J16" s="63" t="s">
        <v>134</v>
      </c>
      <c r="K16" s="63" t="s">
        <v>98</v>
      </c>
      <c r="L16" s="66">
        <v>15.46</v>
      </c>
      <c r="M16" s="66"/>
      <c r="N16" s="66">
        <v>40.659999999999997</v>
      </c>
    </row>
    <row r="17" spans="1:14" x14ac:dyDescent="0.25">
      <c r="A17" s="63"/>
      <c r="B17" s="63"/>
      <c r="C17" s="63"/>
      <c r="D17" s="63"/>
      <c r="E17" s="63"/>
      <c r="F17" s="63" t="s">
        <v>48</v>
      </c>
      <c r="G17" s="64">
        <v>41760</v>
      </c>
      <c r="H17" s="63" t="s">
        <v>96</v>
      </c>
      <c r="I17" s="63" t="s">
        <v>135</v>
      </c>
      <c r="J17" s="63" t="s">
        <v>134</v>
      </c>
      <c r="K17" s="63" t="s">
        <v>98</v>
      </c>
      <c r="L17" s="66">
        <v>7</v>
      </c>
      <c r="M17" s="66"/>
      <c r="N17" s="66">
        <v>47.66</v>
      </c>
    </row>
    <row r="18" spans="1:14" x14ac:dyDescent="0.25">
      <c r="A18" s="63"/>
      <c r="B18" s="63"/>
      <c r="C18" s="63"/>
      <c r="D18" s="63"/>
      <c r="E18" s="63"/>
      <c r="F18" s="63" t="s">
        <v>48</v>
      </c>
      <c r="G18" s="64">
        <v>41760</v>
      </c>
      <c r="H18" s="63" t="s">
        <v>96</v>
      </c>
      <c r="I18" s="63" t="s">
        <v>135</v>
      </c>
      <c r="J18" s="63" t="s">
        <v>134</v>
      </c>
      <c r="K18" s="63" t="s">
        <v>99</v>
      </c>
      <c r="L18" s="66">
        <v>25.76</v>
      </c>
      <c r="M18" s="66"/>
      <c r="N18" s="66">
        <v>73.42</v>
      </c>
    </row>
    <row r="19" spans="1:14" x14ac:dyDescent="0.25">
      <c r="A19" s="63"/>
      <c r="B19" s="63"/>
      <c r="C19" s="63"/>
      <c r="D19" s="63"/>
      <c r="E19" s="63"/>
      <c r="F19" s="63" t="s">
        <v>48</v>
      </c>
      <c r="G19" s="64">
        <v>41760</v>
      </c>
      <c r="H19" s="63" t="s">
        <v>96</v>
      </c>
      <c r="I19" s="63" t="s">
        <v>135</v>
      </c>
      <c r="J19" s="63" t="s">
        <v>134</v>
      </c>
      <c r="K19" s="63" t="s">
        <v>100</v>
      </c>
      <c r="L19" s="66">
        <v>17.920000000000002</v>
      </c>
      <c r="M19" s="66"/>
      <c r="N19" s="66">
        <v>91.34</v>
      </c>
    </row>
    <row r="20" spans="1:14" x14ac:dyDescent="0.25">
      <c r="A20" s="63"/>
      <c r="B20" s="63"/>
      <c r="C20" s="63"/>
      <c r="D20" s="63"/>
      <c r="E20" s="63"/>
      <c r="F20" s="63" t="s">
        <v>48</v>
      </c>
      <c r="G20" s="64">
        <v>41760</v>
      </c>
      <c r="H20" s="63" t="s">
        <v>96</v>
      </c>
      <c r="I20" s="63" t="s">
        <v>135</v>
      </c>
      <c r="J20" s="63" t="s">
        <v>134</v>
      </c>
      <c r="K20" s="63" t="s">
        <v>100</v>
      </c>
      <c r="L20" s="66">
        <v>17.920000000000002</v>
      </c>
      <c r="M20" s="66"/>
      <c r="N20" s="66">
        <v>109.26</v>
      </c>
    </row>
    <row r="21" spans="1:14" x14ac:dyDescent="0.25">
      <c r="A21" s="63"/>
      <c r="B21" s="63"/>
      <c r="C21" s="63"/>
      <c r="D21" s="63"/>
      <c r="E21" s="63"/>
      <c r="F21" s="63" t="s">
        <v>48</v>
      </c>
      <c r="G21" s="64">
        <v>41760</v>
      </c>
      <c r="H21" s="63" t="s">
        <v>96</v>
      </c>
      <c r="I21" s="63" t="s">
        <v>135</v>
      </c>
      <c r="J21" s="63" t="s">
        <v>134</v>
      </c>
      <c r="K21" s="63" t="s">
        <v>101</v>
      </c>
      <c r="L21" s="66">
        <v>28</v>
      </c>
      <c r="M21" s="66"/>
      <c r="N21" s="66">
        <v>137.26</v>
      </c>
    </row>
    <row r="22" spans="1:14" x14ac:dyDescent="0.25">
      <c r="A22" s="63"/>
      <c r="B22" s="63"/>
      <c r="C22" s="63"/>
      <c r="D22" s="63"/>
      <c r="E22" s="63"/>
      <c r="F22" s="63" t="s">
        <v>48</v>
      </c>
      <c r="G22" s="64">
        <v>41760</v>
      </c>
      <c r="H22" s="63" t="s">
        <v>96</v>
      </c>
      <c r="I22" s="63" t="s">
        <v>135</v>
      </c>
      <c r="J22" s="63" t="s">
        <v>134</v>
      </c>
      <c r="K22" s="63" t="s">
        <v>102</v>
      </c>
      <c r="L22" s="66">
        <v>13.44</v>
      </c>
      <c r="M22" s="66"/>
      <c r="N22" s="66">
        <v>150.69999999999999</v>
      </c>
    </row>
    <row r="23" spans="1:14" ht="15.75" thickBot="1" x14ac:dyDescent="0.3">
      <c r="A23" s="63"/>
      <c r="B23" s="63"/>
      <c r="C23" s="63"/>
      <c r="D23" s="63"/>
      <c r="E23" s="63"/>
      <c r="F23" s="63" t="s">
        <v>48</v>
      </c>
      <c r="G23" s="64">
        <v>41760</v>
      </c>
      <c r="H23" s="63" t="s">
        <v>96</v>
      </c>
      <c r="I23" s="63" t="s">
        <v>135</v>
      </c>
      <c r="J23" s="63" t="s">
        <v>134</v>
      </c>
      <c r="K23" s="63" t="s">
        <v>103</v>
      </c>
      <c r="L23" s="65">
        <v>17.920000000000002</v>
      </c>
      <c r="M23" s="65"/>
      <c r="N23" s="65">
        <v>168.62</v>
      </c>
    </row>
    <row r="24" spans="1:14" x14ac:dyDescent="0.25">
      <c r="A24" s="63"/>
      <c r="B24" s="63"/>
      <c r="C24" s="63"/>
      <c r="D24" s="63" t="s">
        <v>104</v>
      </c>
      <c r="E24" s="63"/>
      <c r="F24" s="63"/>
      <c r="G24" s="64"/>
      <c r="H24" s="63"/>
      <c r="I24" s="63"/>
      <c r="J24" s="63"/>
      <c r="K24" s="63"/>
      <c r="L24" s="66">
        <v>168.62</v>
      </c>
      <c r="M24" s="66">
        <v>0</v>
      </c>
      <c r="N24" s="66">
        <v>168.62</v>
      </c>
    </row>
    <row r="25" spans="1:14" x14ac:dyDescent="0.25">
      <c r="A25" s="60"/>
      <c r="B25" s="60"/>
      <c r="C25" s="60"/>
      <c r="D25" s="60" t="s">
        <v>105</v>
      </c>
      <c r="E25" s="60"/>
      <c r="F25" s="60"/>
      <c r="G25" s="61"/>
      <c r="H25" s="60"/>
      <c r="I25" s="60"/>
      <c r="J25" s="60"/>
      <c r="K25" s="60"/>
      <c r="L25" s="62"/>
      <c r="M25" s="62"/>
      <c r="N25" s="62"/>
    </row>
    <row r="26" spans="1:14" ht="15.75" thickBot="1" x14ac:dyDescent="0.3">
      <c r="A26" s="56"/>
      <c r="B26" s="56"/>
      <c r="C26" s="56"/>
      <c r="D26" s="56"/>
      <c r="E26" s="63"/>
      <c r="F26" s="63" t="s">
        <v>48</v>
      </c>
      <c r="G26" s="64">
        <v>41760</v>
      </c>
      <c r="H26" s="63" t="s">
        <v>123</v>
      </c>
      <c r="I26" s="63" t="s">
        <v>135</v>
      </c>
      <c r="J26" s="63" t="s">
        <v>134</v>
      </c>
      <c r="K26" s="63" t="s">
        <v>106</v>
      </c>
      <c r="L26" s="65">
        <v>837.5</v>
      </c>
      <c r="M26" s="65"/>
      <c r="N26" s="65">
        <v>837.5</v>
      </c>
    </row>
    <row r="27" spans="1:14" x14ac:dyDescent="0.25">
      <c r="A27" s="63"/>
      <c r="B27" s="63"/>
      <c r="C27" s="63"/>
      <c r="D27" s="63" t="s">
        <v>107</v>
      </c>
      <c r="E27" s="63"/>
      <c r="F27" s="63"/>
      <c r="G27" s="64"/>
      <c r="H27" s="63"/>
      <c r="I27" s="63"/>
      <c r="J27" s="63"/>
      <c r="K27" s="63"/>
      <c r="L27" s="66">
        <v>837.5</v>
      </c>
      <c r="M27" s="66">
        <v>0</v>
      </c>
      <c r="N27" s="66">
        <v>837.5</v>
      </c>
    </row>
    <row r="28" spans="1:14" x14ac:dyDescent="0.25">
      <c r="A28" s="60"/>
      <c r="B28" s="60"/>
      <c r="C28" s="60"/>
      <c r="D28" s="60" t="s">
        <v>108</v>
      </c>
      <c r="E28" s="60"/>
      <c r="F28" s="60"/>
      <c r="G28" s="61"/>
      <c r="H28" s="60"/>
      <c r="I28" s="60"/>
      <c r="J28" s="60"/>
      <c r="K28" s="60"/>
      <c r="L28" s="62"/>
      <c r="M28" s="62"/>
      <c r="N28" s="62"/>
    </row>
    <row r="29" spans="1:14" x14ac:dyDescent="0.25">
      <c r="A29" s="63"/>
      <c r="B29" s="63"/>
      <c r="C29" s="63"/>
      <c r="D29" s="63"/>
      <c r="E29" s="63"/>
      <c r="F29" s="63" t="s">
        <v>48</v>
      </c>
      <c r="G29" s="64">
        <v>41760</v>
      </c>
      <c r="H29" s="63" t="s">
        <v>96</v>
      </c>
      <c r="I29" s="63" t="s">
        <v>135</v>
      </c>
      <c r="J29" s="63" t="s">
        <v>134</v>
      </c>
      <c r="K29" s="63" t="s">
        <v>109</v>
      </c>
      <c r="L29" s="66">
        <v>7</v>
      </c>
      <c r="M29" s="66"/>
      <c r="N29" s="66">
        <v>7</v>
      </c>
    </row>
    <row r="30" spans="1:14" x14ac:dyDescent="0.25">
      <c r="A30" s="63"/>
      <c r="B30" s="63"/>
      <c r="C30" s="63"/>
      <c r="D30" s="63"/>
      <c r="E30" s="63"/>
      <c r="F30" s="63" t="s">
        <v>48</v>
      </c>
      <c r="G30" s="64">
        <v>41760</v>
      </c>
      <c r="H30" s="63" t="s">
        <v>96</v>
      </c>
      <c r="I30" s="63" t="s">
        <v>135</v>
      </c>
      <c r="J30" s="63" t="s">
        <v>134</v>
      </c>
      <c r="K30" s="63" t="s">
        <v>110</v>
      </c>
      <c r="L30" s="66">
        <v>7</v>
      </c>
      <c r="M30" s="66"/>
      <c r="N30" s="66">
        <v>14</v>
      </c>
    </row>
    <row r="31" spans="1:14" x14ac:dyDescent="0.25">
      <c r="A31" s="63"/>
      <c r="B31" s="63"/>
      <c r="C31" s="63"/>
      <c r="D31" s="63"/>
      <c r="E31" s="63"/>
      <c r="F31" s="63" t="s">
        <v>48</v>
      </c>
      <c r="G31" s="64">
        <v>41760</v>
      </c>
      <c r="H31" s="63" t="s">
        <v>96</v>
      </c>
      <c r="I31" s="63" t="s">
        <v>135</v>
      </c>
      <c r="J31" s="63" t="s">
        <v>134</v>
      </c>
      <c r="K31" s="63" t="s">
        <v>111</v>
      </c>
      <c r="L31" s="66">
        <v>7</v>
      </c>
      <c r="M31" s="66"/>
      <c r="N31" s="66">
        <v>21</v>
      </c>
    </row>
    <row r="32" spans="1:14" x14ac:dyDescent="0.25">
      <c r="A32" s="63"/>
      <c r="B32" s="63"/>
      <c r="C32" s="63"/>
      <c r="D32" s="63"/>
      <c r="E32" s="63"/>
      <c r="F32" s="63" t="s">
        <v>48</v>
      </c>
      <c r="G32" s="64">
        <v>41760</v>
      </c>
      <c r="H32" s="63" t="s">
        <v>96</v>
      </c>
      <c r="I32" s="63" t="s">
        <v>135</v>
      </c>
      <c r="J32" s="63" t="s">
        <v>134</v>
      </c>
      <c r="K32" s="63" t="s">
        <v>112</v>
      </c>
      <c r="L32" s="66">
        <v>7</v>
      </c>
      <c r="M32" s="66"/>
      <c r="N32" s="66">
        <v>28</v>
      </c>
    </row>
    <row r="33" spans="1:14" x14ac:dyDescent="0.25">
      <c r="A33" s="63"/>
      <c r="B33" s="63"/>
      <c r="C33" s="63"/>
      <c r="D33" s="63"/>
      <c r="E33" s="63"/>
      <c r="F33" s="63" t="s">
        <v>48</v>
      </c>
      <c r="G33" s="64">
        <v>41760</v>
      </c>
      <c r="H33" s="63" t="s">
        <v>96</v>
      </c>
      <c r="I33" s="63" t="s">
        <v>135</v>
      </c>
      <c r="J33" s="63" t="s">
        <v>134</v>
      </c>
      <c r="K33" s="63" t="s">
        <v>113</v>
      </c>
      <c r="L33" s="66">
        <v>7</v>
      </c>
      <c r="M33" s="66"/>
      <c r="N33" s="66">
        <v>35</v>
      </c>
    </row>
    <row r="34" spans="1:14" ht="15.75" thickBot="1" x14ac:dyDescent="0.3">
      <c r="A34" s="63"/>
      <c r="B34" s="63"/>
      <c r="C34" s="63"/>
      <c r="D34" s="63"/>
      <c r="E34" s="63"/>
      <c r="F34" s="63" t="s">
        <v>48</v>
      </c>
      <c r="G34" s="64">
        <v>41760</v>
      </c>
      <c r="H34" s="63" t="s">
        <v>96</v>
      </c>
      <c r="I34" s="63" t="s">
        <v>135</v>
      </c>
      <c r="J34" s="63" t="s">
        <v>134</v>
      </c>
      <c r="K34" s="63" t="s">
        <v>114</v>
      </c>
      <c r="L34" s="65">
        <v>7</v>
      </c>
      <c r="M34" s="65"/>
      <c r="N34" s="65">
        <v>42</v>
      </c>
    </row>
    <row r="35" spans="1:14" x14ac:dyDescent="0.25">
      <c r="A35" s="63"/>
      <c r="B35" s="63"/>
      <c r="C35" s="63"/>
      <c r="D35" s="63" t="s">
        <v>115</v>
      </c>
      <c r="E35" s="63"/>
      <c r="F35" s="63"/>
      <c r="G35" s="64"/>
      <c r="H35" s="63"/>
      <c r="I35" s="63"/>
      <c r="J35" s="63"/>
      <c r="K35" s="63"/>
      <c r="L35" s="66">
        <v>42</v>
      </c>
      <c r="M35" s="66">
        <v>0</v>
      </c>
      <c r="N35" s="66">
        <v>42</v>
      </c>
    </row>
    <row r="36" spans="1:14" x14ac:dyDescent="0.25">
      <c r="A36" s="60"/>
      <c r="B36" s="60"/>
      <c r="C36" s="60"/>
      <c r="D36" s="60" t="s">
        <v>116</v>
      </c>
      <c r="E36" s="60"/>
      <c r="F36" s="60"/>
      <c r="G36" s="61"/>
      <c r="H36" s="60"/>
      <c r="I36" s="60"/>
      <c r="J36" s="60"/>
      <c r="K36" s="60"/>
      <c r="L36" s="62"/>
      <c r="M36" s="62"/>
      <c r="N36" s="62"/>
    </row>
    <row r="37" spans="1:14" x14ac:dyDescent="0.25">
      <c r="A37" s="63"/>
      <c r="B37" s="63"/>
      <c r="C37" s="63"/>
      <c r="D37" s="63"/>
      <c r="E37" s="63"/>
      <c r="F37" s="63" t="s">
        <v>48</v>
      </c>
      <c r="G37" s="64">
        <v>41760</v>
      </c>
      <c r="H37" s="63" t="s">
        <v>123</v>
      </c>
      <c r="I37" s="63" t="s">
        <v>135</v>
      </c>
      <c r="J37" s="63" t="s">
        <v>134</v>
      </c>
      <c r="K37" s="63" t="s">
        <v>124</v>
      </c>
      <c r="L37" s="66">
        <v>799</v>
      </c>
      <c r="M37" s="66"/>
      <c r="N37" s="66">
        <v>799</v>
      </c>
    </row>
    <row r="38" spans="1:14" x14ac:dyDescent="0.25">
      <c r="A38" s="63"/>
      <c r="B38" s="63"/>
      <c r="C38" s="63"/>
      <c r="D38" s="63"/>
      <c r="E38" s="63"/>
      <c r="F38" s="63" t="s">
        <v>48</v>
      </c>
      <c r="G38" s="64">
        <v>41760</v>
      </c>
      <c r="H38" s="63" t="s">
        <v>123</v>
      </c>
      <c r="I38" s="63" t="s">
        <v>135</v>
      </c>
      <c r="J38" s="63" t="s">
        <v>134</v>
      </c>
      <c r="K38" s="63" t="s">
        <v>117</v>
      </c>
      <c r="L38" s="66">
        <v>25</v>
      </c>
      <c r="M38" s="66"/>
      <c r="N38" s="66">
        <v>824</v>
      </c>
    </row>
    <row r="39" spans="1:14" x14ac:dyDescent="0.25">
      <c r="A39" s="63"/>
      <c r="B39" s="63"/>
      <c r="C39" s="63"/>
      <c r="D39" s="63"/>
      <c r="E39" s="63"/>
      <c r="F39" s="63" t="s">
        <v>48</v>
      </c>
      <c r="G39" s="64">
        <v>41760</v>
      </c>
      <c r="H39" s="63" t="s">
        <v>123</v>
      </c>
      <c r="I39" s="63" t="s">
        <v>135</v>
      </c>
      <c r="J39" s="63" t="s">
        <v>134</v>
      </c>
      <c r="K39" s="63" t="s">
        <v>118</v>
      </c>
      <c r="L39" s="66">
        <v>112.15</v>
      </c>
      <c r="M39" s="66"/>
      <c r="N39" s="66">
        <v>936.15</v>
      </c>
    </row>
    <row r="40" spans="1:14" x14ac:dyDescent="0.25">
      <c r="A40" s="63"/>
      <c r="B40" s="63"/>
      <c r="C40" s="63"/>
      <c r="D40" s="63"/>
      <c r="E40" s="63"/>
      <c r="F40" s="63" t="s">
        <v>48</v>
      </c>
      <c r="G40" s="64">
        <v>41773</v>
      </c>
      <c r="H40" s="63" t="s">
        <v>125</v>
      </c>
      <c r="I40" s="63" t="s">
        <v>135</v>
      </c>
      <c r="J40" s="63" t="s">
        <v>134</v>
      </c>
      <c r="K40" s="63" t="s">
        <v>126</v>
      </c>
      <c r="L40" s="66">
        <v>400</v>
      </c>
      <c r="M40" s="66"/>
      <c r="N40" s="66">
        <v>1336.15</v>
      </c>
    </row>
    <row r="41" spans="1:14" x14ac:dyDescent="0.25">
      <c r="A41" s="63"/>
      <c r="B41" s="63"/>
      <c r="C41" s="63"/>
      <c r="D41" s="63"/>
      <c r="E41" s="63"/>
      <c r="F41" s="63" t="s">
        <v>48</v>
      </c>
      <c r="G41" s="64">
        <v>41789</v>
      </c>
      <c r="H41" s="63" t="s">
        <v>127</v>
      </c>
      <c r="I41" s="63" t="s">
        <v>135</v>
      </c>
      <c r="J41" s="63" t="s">
        <v>134</v>
      </c>
      <c r="K41" s="63" t="s">
        <v>128</v>
      </c>
      <c r="L41" s="66">
        <v>325</v>
      </c>
      <c r="M41" s="66"/>
      <c r="N41" s="66">
        <v>1661.15</v>
      </c>
    </row>
    <row r="42" spans="1:14" ht="15.75" thickBot="1" x14ac:dyDescent="0.3">
      <c r="A42" s="63"/>
      <c r="B42" s="63"/>
      <c r="C42" s="63"/>
      <c r="D42" s="63"/>
      <c r="E42" s="63"/>
      <c r="F42" s="63" t="s">
        <v>48</v>
      </c>
      <c r="G42" s="64">
        <v>41789</v>
      </c>
      <c r="H42" s="63" t="s">
        <v>127</v>
      </c>
      <c r="I42" s="63" t="s">
        <v>135</v>
      </c>
      <c r="J42" s="63" t="s">
        <v>134</v>
      </c>
      <c r="K42" s="63" t="s">
        <v>119</v>
      </c>
      <c r="L42" s="67">
        <v>14</v>
      </c>
      <c r="M42" s="67"/>
      <c r="N42" s="67">
        <v>1675.15</v>
      </c>
    </row>
    <row r="43" spans="1:14" ht="15.75" thickBot="1" x14ac:dyDescent="0.3">
      <c r="A43" s="63"/>
      <c r="B43" s="63"/>
      <c r="C43" s="63"/>
      <c r="D43" s="63" t="s">
        <v>120</v>
      </c>
      <c r="E43" s="63"/>
      <c r="F43" s="63"/>
      <c r="G43" s="64"/>
      <c r="H43" s="63"/>
      <c r="I43" s="63"/>
      <c r="J43" s="63"/>
      <c r="K43" s="63"/>
      <c r="L43" s="68">
        <v>1675.15</v>
      </c>
      <c r="M43" s="68">
        <v>0</v>
      </c>
      <c r="N43" s="68">
        <v>1675.15</v>
      </c>
    </row>
    <row r="44" spans="1:14" ht="15.75" thickBot="1" x14ac:dyDescent="0.3">
      <c r="A44" s="63"/>
      <c r="B44" s="63"/>
      <c r="C44" s="63" t="s">
        <v>121</v>
      </c>
      <c r="D44" s="63"/>
      <c r="E44" s="63"/>
      <c r="F44" s="63"/>
      <c r="G44" s="64"/>
      <c r="H44" s="63"/>
      <c r="I44" s="63"/>
      <c r="J44" s="63"/>
      <c r="K44" s="63"/>
      <c r="L44" s="68">
        <v>3990.95</v>
      </c>
      <c r="M44" s="68">
        <v>0</v>
      </c>
      <c r="N44" s="68">
        <v>3990.95</v>
      </c>
    </row>
    <row r="45" spans="1:14" ht="15.75" thickBot="1" x14ac:dyDescent="0.3">
      <c r="A45" s="63"/>
      <c r="B45" s="63" t="s">
        <v>39</v>
      </c>
      <c r="C45" s="63"/>
      <c r="D45" s="63"/>
      <c r="E45" s="63"/>
      <c r="F45" s="63"/>
      <c r="G45" s="64"/>
      <c r="H45" s="63"/>
      <c r="I45" s="63"/>
      <c r="J45" s="63"/>
      <c r="K45" s="63"/>
      <c r="L45" s="68">
        <v>3990.95</v>
      </c>
      <c r="M45" s="68">
        <v>0</v>
      </c>
      <c r="N45" s="68">
        <v>3990.95</v>
      </c>
    </row>
    <row r="46" spans="1:14" ht="15.75" thickBot="1" x14ac:dyDescent="0.3">
      <c r="A46" s="60" t="s">
        <v>40</v>
      </c>
      <c r="B46" s="60"/>
      <c r="C46" s="60"/>
      <c r="D46" s="60"/>
      <c r="E46" s="60"/>
      <c r="F46" s="60"/>
      <c r="G46" s="61"/>
      <c r="H46" s="60"/>
      <c r="I46" s="60"/>
      <c r="J46" s="60"/>
      <c r="K46" s="60"/>
      <c r="L46" s="69">
        <v>3990.95</v>
      </c>
      <c r="M46" s="69">
        <v>0</v>
      </c>
      <c r="N46" s="69">
        <v>3990.95</v>
      </c>
    </row>
    <row r="47" spans="1:14" ht="15.75" thickTop="1" x14ac:dyDescent="0.25">
      <c r="A47" s="55"/>
      <c r="B47" s="55"/>
      <c r="C47" s="55"/>
      <c r="D47" s="55"/>
      <c r="E47" s="55"/>
      <c r="F47" s="55"/>
      <c r="G47" s="55"/>
      <c r="H47" s="55"/>
      <c r="I47" s="55"/>
      <c r="J47" s="55"/>
      <c r="K47" s="55"/>
      <c r="L47" s="55"/>
      <c r="M47" s="55"/>
      <c r="N47" s="55"/>
    </row>
  </sheetData>
  <pageMargins left="0.7" right="0.7" top="0.75" bottom="0.75" header="0.3" footer="0.3"/>
  <pageSetup scale="74" orientation="landscape"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heetViews>
  <sheetFormatPr defaultRowHeight="15" x14ac:dyDescent="0.25"/>
  <cols>
    <col min="8" max="8" width="12.42578125" bestFit="1" customWidth="1"/>
    <col min="9" max="9" width="6" bestFit="1" customWidth="1"/>
    <col min="10" max="10" width="3.28515625" bestFit="1" customWidth="1"/>
    <col min="11" max="11" width="19.7109375" bestFit="1" customWidth="1"/>
  </cols>
  <sheetData>
    <row r="1" spans="1:13" ht="15.75" x14ac:dyDescent="0.25">
      <c r="A1" s="57" t="s">
        <v>129</v>
      </c>
      <c r="B1" s="19"/>
      <c r="C1" s="19"/>
      <c r="D1" s="19"/>
      <c r="E1" s="19"/>
      <c r="F1" s="19"/>
      <c r="G1" s="19"/>
      <c r="H1" s="19"/>
      <c r="I1" s="19"/>
      <c r="J1" s="19"/>
      <c r="K1" s="19"/>
      <c r="L1" s="19"/>
      <c r="M1" s="32" t="s">
        <v>57</v>
      </c>
    </row>
    <row r="2" spans="1:13" ht="18" x14ac:dyDescent="0.25">
      <c r="A2" s="20" t="s">
        <v>80</v>
      </c>
      <c r="B2" s="19"/>
      <c r="C2" s="19"/>
      <c r="D2" s="19"/>
      <c r="E2" s="19"/>
      <c r="F2" s="19"/>
      <c r="G2" s="19"/>
      <c r="H2" s="19"/>
      <c r="I2" s="19"/>
      <c r="J2" s="19"/>
      <c r="K2" s="19"/>
      <c r="L2" s="19"/>
      <c r="M2" s="33">
        <v>41793</v>
      </c>
    </row>
    <row r="3" spans="1:13" x14ac:dyDescent="0.25">
      <c r="A3" s="21" t="s">
        <v>81</v>
      </c>
      <c r="B3" s="19"/>
      <c r="C3" s="19"/>
      <c r="D3" s="19"/>
      <c r="E3" s="19"/>
      <c r="F3" s="19"/>
      <c r="G3" s="19"/>
      <c r="H3" s="19"/>
      <c r="I3" s="19"/>
      <c r="J3" s="19"/>
      <c r="K3" s="19"/>
      <c r="L3" s="19"/>
      <c r="M3" s="32" t="s">
        <v>26</v>
      </c>
    </row>
    <row r="4" spans="1:13" ht="15.75" thickBot="1" x14ac:dyDescent="0.3">
      <c r="A4" s="34"/>
      <c r="B4" s="34"/>
      <c r="C4" s="34"/>
      <c r="D4" s="34"/>
      <c r="E4" s="35" t="s">
        <v>27</v>
      </c>
      <c r="F4" s="35" t="s">
        <v>28</v>
      </c>
      <c r="G4" s="35" t="s">
        <v>29</v>
      </c>
      <c r="H4" s="35" t="s">
        <v>30</v>
      </c>
      <c r="I4" s="35" t="s">
        <v>58</v>
      </c>
      <c r="J4" s="35" t="s">
        <v>59</v>
      </c>
      <c r="K4" s="35" t="s">
        <v>60</v>
      </c>
      <c r="L4" s="35" t="s">
        <v>61</v>
      </c>
      <c r="M4" s="35" t="s">
        <v>34</v>
      </c>
    </row>
    <row r="5" spans="1:13" ht="15.75" thickTop="1" x14ac:dyDescent="0.25">
      <c r="A5" s="22"/>
      <c r="B5" s="22" t="s">
        <v>35</v>
      </c>
      <c r="C5" s="22"/>
      <c r="D5" s="22"/>
      <c r="E5" s="22"/>
      <c r="F5" s="23"/>
      <c r="G5" s="22"/>
      <c r="H5" s="22"/>
      <c r="I5" s="22"/>
      <c r="J5" s="22"/>
      <c r="K5" s="22"/>
      <c r="L5" s="24"/>
      <c r="M5" s="24"/>
    </row>
    <row r="6" spans="1:13" x14ac:dyDescent="0.25">
      <c r="A6" s="22"/>
      <c r="B6" s="22"/>
      <c r="C6" s="22" t="s">
        <v>36</v>
      </c>
      <c r="D6" s="22"/>
      <c r="E6" s="22"/>
      <c r="F6" s="23"/>
      <c r="G6" s="22"/>
      <c r="H6" s="22"/>
      <c r="I6" s="22"/>
      <c r="J6" s="22"/>
      <c r="K6" s="22"/>
      <c r="L6" s="24"/>
      <c r="M6" s="24"/>
    </row>
    <row r="7" spans="1:13" x14ac:dyDescent="0.25">
      <c r="A7" s="25"/>
      <c r="B7" s="25"/>
      <c r="C7" s="25"/>
      <c r="D7" s="25"/>
      <c r="E7" s="25" t="s">
        <v>37</v>
      </c>
      <c r="F7" s="26">
        <v>41769</v>
      </c>
      <c r="G7" s="25" t="s">
        <v>62</v>
      </c>
      <c r="H7" s="25" t="s">
        <v>135</v>
      </c>
      <c r="I7" s="25"/>
      <c r="J7" s="27"/>
      <c r="K7" s="25" t="s">
        <v>63</v>
      </c>
      <c r="L7" s="28">
        <v>5110.7</v>
      </c>
      <c r="M7" s="28">
        <v>5110.7</v>
      </c>
    </row>
    <row r="8" spans="1:13" x14ac:dyDescent="0.25">
      <c r="A8" s="25"/>
      <c r="B8" s="25"/>
      <c r="C8" s="25"/>
      <c r="D8" s="25"/>
      <c r="E8" s="25" t="s">
        <v>37</v>
      </c>
      <c r="F8" s="26">
        <v>41769</v>
      </c>
      <c r="G8" s="25" t="s">
        <v>64</v>
      </c>
      <c r="H8" s="63" t="s">
        <v>135</v>
      </c>
      <c r="I8" s="25"/>
      <c r="J8" s="27"/>
      <c r="K8" s="25" t="s">
        <v>63</v>
      </c>
      <c r="L8" s="28">
        <v>7420</v>
      </c>
      <c r="M8" s="28">
        <v>12530.7</v>
      </c>
    </row>
    <row r="9" spans="1:13" x14ac:dyDescent="0.25">
      <c r="A9" s="25"/>
      <c r="B9" s="25"/>
      <c r="C9" s="25"/>
      <c r="D9" s="25"/>
      <c r="E9" s="25" t="s">
        <v>37</v>
      </c>
      <c r="F9" s="26">
        <v>41769</v>
      </c>
      <c r="G9" s="25" t="s">
        <v>65</v>
      </c>
      <c r="H9" s="63" t="s">
        <v>135</v>
      </c>
      <c r="I9" s="25"/>
      <c r="J9" s="27"/>
      <c r="K9" s="25" t="s">
        <v>63</v>
      </c>
      <c r="L9" s="28">
        <v>2947.85</v>
      </c>
      <c r="M9" s="28">
        <v>15478.55</v>
      </c>
    </row>
    <row r="10" spans="1:13" x14ac:dyDescent="0.25">
      <c r="A10" s="25"/>
      <c r="B10" s="25"/>
      <c r="C10" s="25"/>
      <c r="D10" s="25"/>
      <c r="E10" s="25" t="s">
        <v>37</v>
      </c>
      <c r="F10" s="26">
        <v>41769</v>
      </c>
      <c r="G10" s="25" t="s">
        <v>66</v>
      </c>
      <c r="H10" s="63" t="s">
        <v>135</v>
      </c>
      <c r="I10" s="25"/>
      <c r="J10" s="27"/>
      <c r="K10" s="25" t="s">
        <v>63</v>
      </c>
      <c r="L10" s="28">
        <v>5769.23</v>
      </c>
      <c r="M10" s="28">
        <v>21247.78</v>
      </c>
    </row>
    <row r="11" spans="1:13" x14ac:dyDescent="0.25">
      <c r="A11" s="25"/>
      <c r="B11" s="25"/>
      <c r="C11" s="25"/>
      <c r="D11" s="25"/>
      <c r="E11" s="25" t="s">
        <v>37</v>
      </c>
      <c r="F11" s="26">
        <v>41769</v>
      </c>
      <c r="G11" s="25" t="s">
        <v>67</v>
      </c>
      <c r="H11" s="63" t="s">
        <v>135</v>
      </c>
      <c r="I11" s="25"/>
      <c r="J11" s="27"/>
      <c r="K11" s="25" t="s">
        <v>63</v>
      </c>
      <c r="L11" s="28">
        <v>7346.15</v>
      </c>
      <c r="M11" s="28">
        <v>28593.93</v>
      </c>
    </row>
    <row r="12" spans="1:13" x14ac:dyDescent="0.25">
      <c r="A12" s="25"/>
      <c r="B12" s="25"/>
      <c r="C12" s="25"/>
      <c r="D12" s="25"/>
      <c r="E12" s="25" t="s">
        <v>37</v>
      </c>
      <c r="F12" s="26">
        <v>41769</v>
      </c>
      <c r="G12" s="25" t="s">
        <v>68</v>
      </c>
      <c r="H12" s="63" t="s">
        <v>135</v>
      </c>
      <c r="I12" s="25"/>
      <c r="J12" s="27"/>
      <c r="K12" s="25" t="s">
        <v>63</v>
      </c>
      <c r="L12" s="28">
        <v>214.08</v>
      </c>
      <c r="M12" s="28">
        <v>28808.01</v>
      </c>
    </row>
    <row r="13" spans="1:13" x14ac:dyDescent="0.25">
      <c r="A13" s="25"/>
      <c r="B13" s="25"/>
      <c r="C13" s="25"/>
      <c r="D13" s="25"/>
      <c r="E13" s="25" t="s">
        <v>37</v>
      </c>
      <c r="F13" s="26">
        <v>41769</v>
      </c>
      <c r="G13" s="25" t="s">
        <v>69</v>
      </c>
      <c r="H13" s="63" t="s">
        <v>135</v>
      </c>
      <c r="I13" s="25"/>
      <c r="J13" s="27"/>
      <c r="K13" s="25" t="s">
        <v>63</v>
      </c>
      <c r="L13" s="28">
        <v>3076.93</v>
      </c>
      <c r="M13" s="28">
        <v>31884.94</v>
      </c>
    </row>
    <row r="14" spans="1:13" x14ac:dyDescent="0.25">
      <c r="A14" s="25"/>
      <c r="B14" s="25"/>
      <c r="C14" s="25"/>
      <c r="D14" s="25"/>
      <c r="E14" s="25" t="s">
        <v>37</v>
      </c>
      <c r="F14" s="26">
        <v>41769</v>
      </c>
      <c r="G14" s="25" t="s">
        <v>70</v>
      </c>
      <c r="H14" s="63" t="s">
        <v>135</v>
      </c>
      <c r="I14" s="25"/>
      <c r="J14" s="27"/>
      <c r="K14" s="25" t="s">
        <v>63</v>
      </c>
      <c r="L14" s="28">
        <v>3217.5</v>
      </c>
      <c r="M14" s="28">
        <v>35102.44</v>
      </c>
    </row>
    <row r="15" spans="1:13" x14ac:dyDescent="0.25">
      <c r="A15" s="25"/>
      <c r="B15" s="25"/>
      <c r="C15" s="25"/>
      <c r="D15" s="25"/>
      <c r="E15" s="25" t="s">
        <v>37</v>
      </c>
      <c r="F15" s="26">
        <v>41783</v>
      </c>
      <c r="G15" s="25" t="s">
        <v>71</v>
      </c>
      <c r="H15" s="63" t="s">
        <v>135</v>
      </c>
      <c r="I15" s="25"/>
      <c r="J15" s="27"/>
      <c r="K15" s="25" t="s">
        <v>63</v>
      </c>
      <c r="L15" s="28">
        <v>7848.75</v>
      </c>
      <c r="M15" s="28">
        <v>42951.19</v>
      </c>
    </row>
    <row r="16" spans="1:13" x14ac:dyDescent="0.25">
      <c r="A16" s="25"/>
      <c r="B16" s="25"/>
      <c r="C16" s="25"/>
      <c r="D16" s="25"/>
      <c r="E16" s="25" t="s">
        <v>37</v>
      </c>
      <c r="F16" s="26">
        <v>41783</v>
      </c>
      <c r="G16" s="25" t="s">
        <v>72</v>
      </c>
      <c r="H16" s="63" t="s">
        <v>135</v>
      </c>
      <c r="I16" s="25"/>
      <c r="J16" s="27"/>
      <c r="K16" s="25" t="s">
        <v>63</v>
      </c>
      <c r="L16" s="28">
        <v>7420</v>
      </c>
      <c r="M16" s="28">
        <v>50371.19</v>
      </c>
    </row>
    <row r="17" spans="1:13" x14ac:dyDescent="0.25">
      <c r="A17" s="25"/>
      <c r="B17" s="25"/>
      <c r="C17" s="25"/>
      <c r="D17" s="25"/>
      <c r="E17" s="25" t="s">
        <v>37</v>
      </c>
      <c r="F17" s="26">
        <v>41783</v>
      </c>
      <c r="G17" s="25" t="s">
        <v>73</v>
      </c>
      <c r="H17" s="63" t="s">
        <v>135</v>
      </c>
      <c r="I17" s="25"/>
      <c r="J17" s="27"/>
      <c r="K17" s="25" t="s">
        <v>63</v>
      </c>
      <c r="L17" s="28">
        <v>6101.37</v>
      </c>
      <c r="M17" s="28">
        <v>56472.56</v>
      </c>
    </row>
    <row r="18" spans="1:13" x14ac:dyDescent="0.25">
      <c r="A18" s="25"/>
      <c r="B18" s="25"/>
      <c r="C18" s="25"/>
      <c r="D18" s="25"/>
      <c r="E18" s="25" t="s">
        <v>37</v>
      </c>
      <c r="F18" s="26">
        <v>41783</v>
      </c>
      <c r="G18" s="25" t="s">
        <v>74</v>
      </c>
      <c r="H18" s="63" t="s">
        <v>135</v>
      </c>
      <c r="I18" s="25"/>
      <c r="J18" s="27"/>
      <c r="K18" s="25" t="s">
        <v>63</v>
      </c>
      <c r="L18" s="28">
        <v>6153.85</v>
      </c>
      <c r="M18" s="28">
        <v>62626.41</v>
      </c>
    </row>
    <row r="19" spans="1:13" x14ac:dyDescent="0.25">
      <c r="A19" s="25"/>
      <c r="B19" s="25"/>
      <c r="C19" s="25"/>
      <c r="D19" s="25"/>
      <c r="E19" s="25" t="s">
        <v>37</v>
      </c>
      <c r="F19" s="26">
        <v>41783</v>
      </c>
      <c r="G19" s="25" t="s">
        <v>75</v>
      </c>
      <c r="H19" s="63" t="s">
        <v>135</v>
      </c>
      <c r="I19" s="25"/>
      <c r="J19" s="27"/>
      <c r="K19" s="25" t="s">
        <v>63</v>
      </c>
      <c r="L19" s="28">
        <v>5769.23</v>
      </c>
      <c r="M19" s="28">
        <v>68395.64</v>
      </c>
    </row>
    <row r="20" spans="1:13" x14ac:dyDescent="0.25">
      <c r="A20" s="25"/>
      <c r="B20" s="25"/>
      <c r="C20" s="25"/>
      <c r="D20" s="25"/>
      <c r="E20" s="25" t="s">
        <v>37</v>
      </c>
      <c r="F20" s="26">
        <v>41783</v>
      </c>
      <c r="G20" s="25" t="s">
        <v>76</v>
      </c>
      <c r="H20" s="63" t="s">
        <v>135</v>
      </c>
      <c r="I20" s="25"/>
      <c r="J20" s="27"/>
      <c r="K20" s="25" t="s">
        <v>63</v>
      </c>
      <c r="L20" s="28">
        <v>7346.15</v>
      </c>
      <c r="M20" s="28">
        <v>75741.789999999994</v>
      </c>
    </row>
    <row r="21" spans="1:13" x14ac:dyDescent="0.25">
      <c r="A21" s="25"/>
      <c r="B21" s="25"/>
      <c r="C21" s="25"/>
      <c r="D21" s="25"/>
      <c r="E21" s="25" t="s">
        <v>37</v>
      </c>
      <c r="F21" s="26">
        <v>41783</v>
      </c>
      <c r="G21" s="25" t="s">
        <v>77</v>
      </c>
      <c r="H21" s="63" t="s">
        <v>135</v>
      </c>
      <c r="I21" s="25"/>
      <c r="J21" s="27"/>
      <c r="K21" s="25" t="s">
        <v>63</v>
      </c>
      <c r="L21" s="28">
        <v>76.3</v>
      </c>
      <c r="M21" s="28">
        <v>75818.09</v>
      </c>
    </row>
    <row r="22" spans="1:13" x14ac:dyDescent="0.25">
      <c r="A22" s="25"/>
      <c r="B22" s="25"/>
      <c r="C22" s="25"/>
      <c r="D22" s="25"/>
      <c r="E22" s="25" t="s">
        <v>37</v>
      </c>
      <c r="F22" s="26">
        <v>41783</v>
      </c>
      <c r="G22" s="25" t="s">
        <v>78</v>
      </c>
      <c r="H22" s="63" t="s">
        <v>135</v>
      </c>
      <c r="I22" s="25"/>
      <c r="J22" s="27"/>
      <c r="K22" s="25" t="s">
        <v>63</v>
      </c>
      <c r="L22" s="28">
        <v>5699.38</v>
      </c>
      <c r="M22" s="28">
        <v>81517.47</v>
      </c>
    </row>
    <row r="23" spans="1:13" ht="15.75" thickBot="1" x14ac:dyDescent="0.3">
      <c r="A23" s="25"/>
      <c r="B23" s="25"/>
      <c r="C23" s="25"/>
      <c r="D23" s="25"/>
      <c r="E23" s="25" t="s">
        <v>37</v>
      </c>
      <c r="F23" s="26">
        <v>41783</v>
      </c>
      <c r="G23" s="25" t="s">
        <v>79</v>
      </c>
      <c r="H23" s="63" t="s">
        <v>135</v>
      </c>
      <c r="I23" s="25"/>
      <c r="J23" s="27"/>
      <c r="K23" s="25" t="s">
        <v>63</v>
      </c>
      <c r="L23" s="29">
        <v>8659.7900000000009</v>
      </c>
      <c r="M23" s="29">
        <v>90177.26</v>
      </c>
    </row>
    <row r="24" spans="1:13" ht="15.75" thickBot="1" x14ac:dyDescent="0.3">
      <c r="A24" s="25"/>
      <c r="B24" s="25"/>
      <c r="C24" s="25" t="s">
        <v>38</v>
      </c>
      <c r="D24" s="25"/>
      <c r="E24" s="25"/>
      <c r="F24" s="26"/>
      <c r="G24" s="25"/>
      <c r="H24" s="25"/>
      <c r="I24" s="25"/>
      <c r="J24" s="25"/>
      <c r="K24" s="25"/>
      <c r="L24" s="30">
        <v>90177.26</v>
      </c>
      <c r="M24" s="30">
        <v>90177.26</v>
      </c>
    </row>
    <row r="25" spans="1:13" ht="15.75" thickBot="1" x14ac:dyDescent="0.3">
      <c r="A25" s="25"/>
      <c r="B25" s="25" t="s">
        <v>39</v>
      </c>
      <c r="C25" s="25"/>
      <c r="D25" s="25"/>
      <c r="E25" s="25"/>
      <c r="F25" s="26"/>
      <c r="G25" s="25"/>
      <c r="H25" s="25"/>
      <c r="I25" s="25"/>
      <c r="J25" s="25"/>
      <c r="K25" s="25"/>
      <c r="L25" s="30">
        <v>90177.26</v>
      </c>
      <c r="M25" s="30">
        <v>90177.26</v>
      </c>
    </row>
    <row r="26" spans="1:13" ht="15.75" thickBot="1" x14ac:dyDescent="0.3">
      <c r="A26" s="22" t="s">
        <v>40</v>
      </c>
      <c r="B26" s="22"/>
      <c r="C26" s="22"/>
      <c r="D26" s="22"/>
      <c r="E26" s="22"/>
      <c r="F26" s="23"/>
      <c r="G26" s="22"/>
      <c r="H26" s="22"/>
      <c r="I26" s="22"/>
      <c r="J26" s="22"/>
      <c r="K26" s="22"/>
      <c r="L26" s="31">
        <v>90177.26</v>
      </c>
      <c r="M26" s="31">
        <v>90177.26</v>
      </c>
    </row>
    <row r="27" spans="1:13" ht="15.75" thickTop="1" x14ac:dyDescent="0.25">
      <c r="A27" s="18"/>
      <c r="B27" s="18"/>
      <c r="C27" s="18"/>
      <c r="D27" s="18"/>
      <c r="E27" s="18"/>
      <c r="F27" s="18"/>
      <c r="G27" s="18"/>
      <c r="H27" s="18"/>
      <c r="I27" s="18"/>
      <c r="J27" s="18"/>
      <c r="K27" s="18"/>
      <c r="L27" s="18"/>
      <c r="M27" s="18"/>
    </row>
  </sheetData>
  <pageMargins left="0.7" right="0.7" top="0.75" bottom="0.75" header="0.3" footer="0.3"/>
  <pageSetup scale="99" orientation="landscape" horizont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workbookViewId="0">
      <selection activeCell="I9" sqref="I9"/>
    </sheetView>
  </sheetViews>
  <sheetFormatPr defaultRowHeight="15" x14ac:dyDescent="0.25"/>
  <cols>
    <col min="6" max="6" width="8.7109375" bestFit="1" customWidth="1"/>
    <col min="8" max="8" width="12.42578125" bestFit="1" customWidth="1"/>
    <col min="9" max="9" width="18.85546875" customWidth="1"/>
  </cols>
  <sheetData>
    <row r="1" spans="1:13" ht="15.75" x14ac:dyDescent="0.25">
      <c r="A1" s="57" t="s">
        <v>129</v>
      </c>
      <c r="B1" s="37"/>
      <c r="C1" s="37"/>
      <c r="D1" s="37"/>
      <c r="E1" s="37"/>
      <c r="F1" s="37"/>
      <c r="G1" s="37"/>
      <c r="H1" s="37"/>
      <c r="I1" s="37"/>
      <c r="J1" s="37"/>
      <c r="K1" s="37"/>
      <c r="L1" s="37"/>
      <c r="M1" s="49" t="s">
        <v>82</v>
      </c>
    </row>
    <row r="2" spans="1:13" ht="18" x14ac:dyDescent="0.25">
      <c r="A2" s="38" t="s">
        <v>136</v>
      </c>
      <c r="B2" s="37"/>
      <c r="C2" s="37"/>
      <c r="D2" s="37"/>
      <c r="E2" s="37"/>
      <c r="F2" s="37"/>
      <c r="G2" s="37"/>
      <c r="H2" s="37"/>
      <c r="I2" s="37"/>
      <c r="J2" s="37"/>
      <c r="K2" s="37"/>
      <c r="L2" s="37"/>
      <c r="M2" s="50">
        <v>41793</v>
      </c>
    </row>
    <row r="3" spans="1:13" x14ac:dyDescent="0.25">
      <c r="A3" s="39" t="s">
        <v>81</v>
      </c>
      <c r="B3" s="37"/>
      <c r="C3" s="37"/>
      <c r="D3" s="37"/>
      <c r="E3" s="37"/>
      <c r="F3" s="37"/>
      <c r="G3" s="37"/>
      <c r="H3" s="37"/>
      <c r="I3" s="37"/>
      <c r="J3" s="37"/>
      <c r="K3" s="37"/>
      <c r="L3" s="37"/>
      <c r="M3" s="49" t="s">
        <v>26</v>
      </c>
    </row>
    <row r="4" spans="1:13" ht="15.75" thickBot="1" x14ac:dyDescent="0.3">
      <c r="A4" s="51"/>
      <c r="B4" s="51"/>
      <c r="C4" s="51"/>
      <c r="D4" s="51"/>
      <c r="E4" s="52" t="s">
        <v>27</v>
      </c>
      <c r="F4" s="52" t="s">
        <v>28</v>
      </c>
      <c r="G4" s="52" t="s">
        <v>29</v>
      </c>
      <c r="H4" s="52" t="s">
        <v>30</v>
      </c>
      <c r="I4" s="52" t="s">
        <v>31</v>
      </c>
      <c r="J4" s="52" t="s">
        <v>46</v>
      </c>
      <c r="K4" s="52" t="s">
        <v>32</v>
      </c>
      <c r="L4" s="52" t="s">
        <v>33</v>
      </c>
      <c r="M4" s="52" t="s">
        <v>34</v>
      </c>
    </row>
    <row r="5" spans="1:13" ht="15.75" thickTop="1" x14ac:dyDescent="0.25">
      <c r="A5" s="40"/>
      <c r="B5" s="40" t="s">
        <v>35</v>
      </c>
      <c r="C5" s="40"/>
      <c r="D5" s="40"/>
      <c r="E5" s="40"/>
      <c r="F5" s="41"/>
      <c r="G5" s="40"/>
      <c r="H5" s="40"/>
      <c r="I5" s="40"/>
      <c r="J5" s="40"/>
      <c r="K5" s="42"/>
      <c r="L5" s="42"/>
      <c r="M5" s="42"/>
    </row>
    <row r="6" spans="1:13" x14ac:dyDescent="0.25">
      <c r="A6" s="40"/>
      <c r="B6" s="40"/>
      <c r="C6" s="40" t="s">
        <v>47</v>
      </c>
      <c r="D6" s="40"/>
      <c r="E6" s="40"/>
      <c r="F6" s="41"/>
      <c r="G6" s="40"/>
      <c r="H6" s="40"/>
      <c r="I6" s="40"/>
      <c r="J6" s="40"/>
      <c r="K6" s="42"/>
      <c r="L6" s="42"/>
      <c r="M6" s="42"/>
    </row>
    <row r="7" spans="1:13" x14ac:dyDescent="0.25">
      <c r="A7" s="43"/>
      <c r="B7" s="43"/>
      <c r="C7" s="43"/>
      <c r="D7" s="43"/>
      <c r="E7" s="43" t="s">
        <v>48</v>
      </c>
      <c r="F7" s="44">
        <v>41760</v>
      </c>
      <c r="G7" s="43" t="s">
        <v>83</v>
      </c>
      <c r="H7" s="43" t="s">
        <v>135</v>
      </c>
      <c r="I7" s="43" t="s">
        <v>137</v>
      </c>
      <c r="J7" s="43" t="s">
        <v>46</v>
      </c>
      <c r="K7" s="45">
        <v>8882.5</v>
      </c>
      <c r="L7" s="45"/>
      <c r="M7" s="45">
        <v>8882.5</v>
      </c>
    </row>
    <row r="8" spans="1:13" x14ac:dyDescent="0.25">
      <c r="A8" s="43"/>
      <c r="B8" s="43"/>
      <c r="C8" s="43"/>
      <c r="D8" s="43"/>
      <c r="E8" s="43" t="s">
        <v>48</v>
      </c>
      <c r="F8" s="44">
        <v>41760</v>
      </c>
      <c r="G8" s="43" t="s">
        <v>84</v>
      </c>
      <c r="H8" s="63" t="s">
        <v>135</v>
      </c>
      <c r="I8" s="63" t="s">
        <v>137</v>
      </c>
      <c r="J8" s="43" t="s">
        <v>46</v>
      </c>
      <c r="K8" s="45">
        <v>26225.5</v>
      </c>
      <c r="L8" s="45"/>
      <c r="M8" s="45">
        <v>35108</v>
      </c>
    </row>
    <row r="9" spans="1:13" x14ac:dyDescent="0.25">
      <c r="A9" s="43"/>
      <c r="B9" s="43"/>
      <c r="C9" s="43"/>
      <c r="D9" s="43"/>
      <c r="E9" s="43" t="s">
        <v>48</v>
      </c>
      <c r="F9" s="44">
        <v>41762</v>
      </c>
      <c r="G9" s="43" t="s">
        <v>85</v>
      </c>
      <c r="H9" s="63" t="s">
        <v>135</v>
      </c>
      <c r="I9" s="63" t="s">
        <v>137</v>
      </c>
      <c r="J9" s="43" t="s">
        <v>46</v>
      </c>
      <c r="K9" s="45">
        <v>27972</v>
      </c>
      <c r="L9" s="45"/>
      <c r="M9" s="45">
        <v>63080</v>
      </c>
    </row>
    <row r="10" spans="1:13" ht="15.75" thickBot="1" x14ac:dyDescent="0.3">
      <c r="A10" s="43"/>
      <c r="B10" s="43"/>
      <c r="C10" s="43"/>
      <c r="D10" s="43"/>
      <c r="E10" s="43" t="s">
        <v>48</v>
      </c>
      <c r="F10" s="44">
        <v>41778</v>
      </c>
      <c r="G10" s="43" t="s">
        <v>86</v>
      </c>
      <c r="H10" s="63" t="s">
        <v>135</v>
      </c>
      <c r="I10" s="63" t="s">
        <v>137</v>
      </c>
      <c r="J10" s="43" t="s">
        <v>46</v>
      </c>
      <c r="K10" s="46">
        <v>9432.5</v>
      </c>
      <c r="L10" s="46"/>
      <c r="M10" s="46">
        <v>72512.5</v>
      </c>
    </row>
    <row r="11" spans="1:13" ht="15.75" thickBot="1" x14ac:dyDescent="0.3">
      <c r="A11" s="43"/>
      <c r="B11" s="43"/>
      <c r="C11" s="43" t="s">
        <v>49</v>
      </c>
      <c r="D11" s="43"/>
      <c r="E11" s="43"/>
      <c r="F11" s="44"/>
      <c r="G11" s="43"/>
      <c r="H11" s="43"/>
      <c r="I11" s="43"/>
      <c r="J11" s="43"/>
      <c r="K11" s="47">
        <v>72512.5</v>
      </c>
      <c r="L11" s="47">
        <v>0</v>
      </c>
      <c r="M11" s="47">
        <v>72512.5</v>
      </c>
    </row>
    <row r="12" spans="1:13" ht="15.75" thickBot="1" x14ac:dyDescent="0.3">
      <c r="A12" s="43"/>
      <c r="B12" s="43" t="s">
        <v>39</v>
      </c>
      <c r="C12" s="43"/>
      <c r="D12" s="43"/>
      <c r="E12" s="43"/>
      <c r="F12" s="44"/>
      <c r="G12" s="43"/>
      <c r="H12" s="43"/>
      <c r="I12" s="43"/>
      <c r="J12" s="43"/>
      <c r="K12" s="47">
        <v>72512.5</v>
      </c>
      <c r="L12" s="47">
        <v>0</v>
      </c>
      <c r="M12" s="47">
        <v>72512.5</v>
      </c>
    </row>
    <row r="13" spans="1:13" ht="15.75" thickBot="1" x14ac:dyDescent="0.3">
      <c r="A13" s="40" t="s">
        <v>40</v>
      </c>
      <c r="B13" s="40"/>
      <c r="C13" s="40"/>
      <c r="D13" s="40"/>
      <c r="E13" s="40"/>
      <c r="F13" s="41"/>
      <c r="G13" s="40"/>
      <c r="H13" s="40"/>
      <c r="I13" s="40"/>
      <c r="J13" s="40"/>
      <c r="K13" s="48">
        <v>72512.5</v>
      </c>
      <c r="L13" s="48">
        <v>0</v>
      </c>
      <c r="M13" s="48">
        <v>72512.5</v>
      </c>
    </row>
    <row r="14" spans="1:13" ht="15.75" thickTop="1" x14ac:dyDescent="0.25">
      <c r="A14" s="36"/>
      <c r="B14" s="36"/>
      <c r="C14" s="36"/>
      <c r="D14" s="36"/>
      <c r="E14" s="36"/>
      <c r="F14" s="36"/>
      <c r="G14" s="36"/>
      <c r="H14" s="36"/>
      <c r="I14" s="36"/>
      <c r="J14" s="36"/>
      <c r="K14" s="36"/>
      <c r="L14" s="36"/>
      <c r="M14" s="36"/>
    </row>
  </sheetData>
  <pageMargins left="0.7" right="0.7" top="0.75" bottom="0.75" header="0.3" footer="0.3"/>
  <pageSetup scale="99"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Invoice Summary</vt:lpstr>
      <vt:lpstr>Current Travel Expense Detail</vt:lpstr>
      <vt:lpstr>Current Labor Detail</vt:lpstr>
      <vt:lpstr>Current Subcontractor Detail</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Vieno</dc:creator>
  <cp:lastModifiedBy>Mark</cp:lastModifiedBy>
  <cp:lastPrinted>2014-06-05T15:30:29Z</cp:lastPrinted>
  <dcterms:created xsi:type="dcterms:W3CDTF">2013-01-12T20:21:36Z</dcterms:created>
  <dcterms:modified xsi:type="dcterms:W3CDTF">2015-04-18T13:25:13Z</dcterms:modified>
</cp:coreProperties>
</file>